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lisandra\Desktop\CON FIRMA\"/>
    </mc:Choice>
  </mc:AlternateContent>
  <bookViews>
    <workbookView xWindow="0" yWindow="0" windowWidth="20496" windowHeight="7656" tabRatio="777"/>
  </bookViews>
  <sheets>
    <sheet name="Notas 07-15" sheetId="8" r:id="rId1"/>
  </sheets>
  <definedNames>
    <definedName name="OLE_LINK1" localSheetId="0">'Notas 07-15'!$B$4</definedName>
    <definedName name="OLE_LINK3" localSheetId="0">'Notas 07-15'!#REF!</definedName>
    <definedName name="OLE_LINK4" localSheetId="0">'Notas 07-15'!#REF!</definedName>
  </definedNames>
  <calcPr calcId="162913"/>
</workbook>
</file>

<file path=xl/calcChain.xml><?xml version="1.0" encoding="utf-8"?>
<calcChain xmlns="http://schemas.openxmlformats.org/spreadsheetml/2006/main">
  <c r="G31" i="8" l="1"/>
  <c r="G32" i="8" l="1"/>
  <c r="E24" i="8" l="1"/>
  <c r="G24" i="8" s="1"/>
  <c r="F24" i="8"/>
  <c r="G21" i="8"/>
  <c r="G22" i="8"/>
  <c r="D19" i="8"/>
  <c r="E19" i="8"/>
  <c r="F19" i="8"/>
  <c r="G13" i="8"/>
  <c r="G14" i="8"/>
  <c r="D198" i="8" l="1"/>
  <c r="F42" i="8" l="1"/>
  <c r="E42" i="8"/>
  <c r="D42" i="8"/>
  <c r="G40" i="8"/>
  <c r="G39" i="8" l="1"/>
  <c r="G42" i="8" s="1"/>
  <c r="C19" i="8"/>
  <c r="G19" i="8" s="1"/>
  <c r="E25" i="8" l="1"/>
  <c r="D25" i="8"/>
  <c r="F25" i="8"/>
  <c r="G25" i="8"/>
  <c r="C25" i="8"/>
  <c r="G37" i="8"/>
  <c r="G43" i="8" s="1"/>
  <c r="F87" i="8" l="1"/>
  <c r="C87" i="8" l="1"/>
  <c r="D127" i="8" l="1"/>
  <c r="E190" i="8" l="1"/>
  <c r="C37" i="8" l="1"/>
  <c r="D154" i="8" l="1"/>
  <c r="E165" i="8" l="1"/>
  <c r="E8" i="8" l="1"/>
  <c r="E154" i="8" l="1"/>
  <c r="E127" i="8"/>
  <c r="E97" i="8"/>
  <c r="F37" i="8"/>
  <c r="F43" i="8" s="1"/>
  <c r="E43" i="8"/>
  <c r="D37" i="8"/>
  <c r="D43" i="8" s="1"/>
  <c r="D165" i="8" l="1"/>
  <c r="D8" i="8" l="1"/>
  <c r="D190" i="8" l="1"/>
  <c r="D97" i="8" l="1"/>
</calcChain>
</file>

<file path=xl/sharedStrings.xml><?xml version="1.0" encoding="utf-8"?>
<sst xmlns="http://schemas.openxmlformats.org/spreadsheetml/2006/main" count="204" uniqueCount="148">
  <si>
    <t>Capital</t>
  </si>
  <si>
    <t>Estado de Rendimiento Financiero</t>
  </si>
  <si>
    <t>Resultados Acumulados</t>
  </si>
  <si>
    <t>Transferencias</t>
  </si>
  <si>
    <t xml:space="preserve">                                                                                                    </t>
  </si>
  <si>
    <t>Maq. Y Equipos</t>
  </si>
  <si>
    <t>Adiciones</t>
  </si>
  <si>
    <t>Saldo al final del periodo</t>
  </si>
  <si>
    <t xml:space="preserve">Dep. Acum. al inicio del periodo  </t>
  </si>
  <si>
    <t>Nota #7 Efectivo y equivalentes de efectivo.</t>
  </si>
  <si>
    <t>Equipo,Transp y otros</t>
  </si>
  <si>
    <t>Edif. Y comp.</t>
  </si>
  <si>
    <t>Superávit revaluación</t>
  </si>
  <si>
    <t>Otros</t>
  </si>
  <si>
    <t xml:space="preserve">Descripción                                                                                   </t>
  </si>
  <si>
    <t xml:space="preserve">Descripción                                                                              </t>
  </si>
  <si>
    <t xml:space="preserve">Descripción                                                                                  </t>
  </si>
  <si>
    <t xml:space="preserve">Descripción                                                                                       </t>
  </si>
  <si>
    <t xml:space="preserve">                                                                                                         </t>
  </si>
  <si>
    <t>Retiros (-), descargos</t>
  </si>
  <si>
    <t>Retiros o descargo</t>
  </si>
  <si>
    <t>Saldo al final del periodo despreciado</t>
  </si>
  <si>
    <t>Nota# 8 Propiedad planta y equipo</t>
  </si>
  <si>
    <t>Resultados de Periodo (Ahorro/desahorro)</t>
  </si>
  <si>
    <t>Ajuste el Patrimonio</t>
  </si>
  <si>
    <t xml:space="preserve">Cuenta Receptora Operativa# 040-001861-6Banreservas                                             </t>
  </si>
  <si>
    <t xml:space="preserve">Transferencia y Donaciones                                                     </t>
  </si>
  <si>
    <t xml:space="preserve">Sueldos  Fijo                                                                                               </t>
  </si>
  <si>
    <t>Jornales</t>
  </si>
  <si>
    <t>Gastos de Representacion</t>
  </si>
  <si>
    <t>Alimentos y bebidas</t>
  </si>
  <si>
    <t>Gasolina</t>
  </si>
  <si>
    <t>Gasoil</t>
  </si>
  <si>
    <t>Abonos y Fertilizantes</t>
  </si>
  <si>
    <t>Material de Limpieza</t>
  </si>
  <si>
    <t>Útiles de Escritorio, oficina</t>
  </si>
  <si>
    <t>PROVEEDOR</t>
  </si>
  <si>
    <t>VALOR</t>
  </si>
  <si>
    <t>Servicios Largas Distancia</t>
  </si>
  <si>
    <t>Servicios Local</t>
  </si>
  <si>
    <t>Servicios Electrico</t>
  </si>
  <si>
    <t>Agua</t>
  </si>
  <si>
    <t>Viatico dentro del pais</t>
  </si>
  <si>
    <t>Mant. Y Rep. Equipos de Transporte</t>
  </si>
  <si>
    <t>Impuestos derecho y tasa</t>
  </si>
  <si>
    <t>Seguro Muebles inmueble</t>
  </si>
  <si>
    <t>Productos de Artes Grafica</t>
  </si>
  <si>
    <t>Articulo de Plasticos</t>
  </si>
  <si>
    <t>Productos y Utiles Varios</t>
  </si>
  <si>
    <t>TOTAL MATERIAL Y SUMINISTRO</t>
  </si>
  <si>
    <t>TOTAL OTROS GASTOS</t>
  </si>
  <si>
    <t>TOTAL SERVICIOS PERSONALES</t>
  </si>
  <si>
    <t xml:space="preserve">Contribuciones a la  Seg. Pension                         </t>
  </si>
  <si>
    <t xml:space="preserve">Contribuciones a la Seg. de Salud                     </t>
  </si>
  <si>
    <t>Pers. Temp. De carrera</t>
  </si>
  <si>
    <t>Comision y gastos bancarios</t>
  </si>
  <si>
    <t>Mob. y equ. de ofic.</t>
  </si>
  <si>
    <t>Compromisos</t>
  </si>
  <si>
    <t>Contingencias</t>
  </si>
  <si>
    <t>Prop. de vac.no disfrutados</t>
  </si>
  <si>
    <t>Contribucion Riesgo Laboral</t>
  </si>
  <si>
    <t>Hereramientas Menores</t>
  </si>
  <si>
    <t>Prenda de Vestir</t>
  </si>
  <si>
    <t>Servicios de Alimentacion</t>
  </si>
  <si>
    <t>Limp. Desmalazamientos de Tierra</t>
  </si>
  <si>
    <t>Valor RD$</t>
  </si>
  <si>
    <t>Suministro de Combustible</t>
  </si>
  <si>
    <t>Coopevine</t>
  </si>
  <si>
    <t>Compra de Vino</t>
  </si>
  <si>
    <t>FERRETERIA LA BATALLA</t>
  </si>
  <si>
    <t>COMERCIAL JEDAWIL&amp; CIA</t>
  </si>
  <si>
    <t>Construccion de cubiculo</t>
  </si>
  <si>
    <t>TOTAL CUENTAS  POR PAGAR RD$</t>
  </si>
  <si>
    <t>Maderas, Corchos y su Manuf.</t>
  </si>
  <si>
    <t>Cargo del Periodo(Gastos de Depeciacion)</t>
  </si>
  <si>
    <t>Depreciacion equipos de transporte y otros</t>
  </si>
  <si>
    <t>Depreciacion Mobiliarios de oficina</t>
  </si>
  <si>
    <t>Depreciacion Edificios y Componentes</t>
  </si>
  <si>
    <t>Cuenta Unica del Tesoro</t>
  </si>
  <si>
    <t>TOTAL</t>
  </si>
  <si>
    <t>Nota #Compromisos y contingencias</t>
  </si>
  <si>
    <t>Costos de adquisición  (2023)</t>
  </si>
  <si>
    <t xml:space="preserve">Publicidad, </t>
  </si>
  <si>
    <t>ISLA Dom.  DE PETROLEO</t>
  </si>
  <si>
    <t>IR17 Retencion a proveedores del estados</t>
  </si>
  <si>
    <t>COLECTOR  IMPUESTOS INTERNOS</t>
  </si>
  <si>
    <t>CARLOS MARTINEZ</t>
  </si>
  <si>
    <t>FAUSTINO REYES DIAZ</t>
  </si>
  <si>
    <t>COLECTOR IMPUESTOS INTERNOS</t>
  </si>
  <si>
    <t xml:space="preserve">Retencion ITEBIS </t>
  </si>
  <si>
    <t>Mantenimiento de vehiculo</t>
  </si>
  <si>
    <t>Nota# 09 Cuentas por pagar a corto plazo</t>
  </si>
  <si>
    <t>Nota# 10  Activos Netos/Patrimonio</t>
  </si>
  <si>
    <t xml:space="preserve">Nota# 11Transferencia y donaciones </t>
  </si>
  <si>
    <t xml:space="preserve"> Nota # 12 Sueldos, Salarios y beneficios a empleados</t>
  </si>
  <si>
    <t>Nota# 13 Suministro y materiales para consumo</t>
  </si>
  <si>
    <t xml:space="preserve">Nota# 14 Gastos de depreciación y amortización </t>
  </si>
  <si>
    <t xml:space="preserve">Nota# 15 Otros gastos </t>
  </si>
  <si>
    <t>Un detalle de los ingresos por transferencias y donaciones  al 30  de Junio de 2024 y 2023 es como sigue:</t>
  </si>
  <si>
    <t>Costos de adquisición  (2024)</t>
  </si>
  <si>
    <t>Prop. planta y equipos neto (2024)</t>
  </si>
  <si>
    <t>Bonos por desempeño</t>
  </si>
  <si>
    <t>COMPAÑÍA DOMINICANA DE TELEFONOS</t>
  </si>
  <si>
    <t>Servicios de telefono larga distancia</t>
  </si>
  <si>
    <t>Servicios de telefono codiflota</t>
  </si>
  <si>
    <t>EDESUR DOMINICANA S.A</t>
  </si>
  <si>
    <t>Suministro energia electrica mes de junio</t>
  </si>
  <si>
    <t>NOMINA OBREROS</t>
  </si>
  <si>
    <t>PLAZA DORILIZ</t>
  </si>
  <si>
    <t>Nomina  poda mes de junio 2024</t>
  </si>
  <si>
    <t>Servicios de licencias internet</t>
  </si>
  <si>
    <t>Suministro de Alimento y bebidas, material de limpieza para institucion</t>
  </si>
  <si>
    <t>Prenda de vestir Empledos de la Institucion</t>
  </si>
  <si>
    <t>Angela Feliz Peña</t>
  </si>
  <si>
    <t>Suministro de alimentos y bebidas a personas</t>
  </si>
  <si>
    <t xml:space="preserve"> SHADDAY  GRAPHSC</t>
  </si>
  <si>
    <t>COMPRAS DE POLO</t>
  </si>
  <si>
    <t>Total</t>
  </si>
  <si>
    <t>Cargo del periodo (Gasto de depreciación)</t>
  </si>
  <si>
    <t>Sservicio de internet y cable</t>
  </si>
  <si>
    <t>Un detalle de las cuentas por pagar a corto plazo  al 30 de Junio de 2025 y 2024  es como sigue:</t>
  </si>
  <si>
    <t>Un detalle de las cuentas sueldos, salarios, beneficios a empleados al 30 de Junio  2025 y 2024  es como sigue:</t>
  </si>
  <si>
    <t>Al 30 de Junio de 2025 y 2024 el  Instituto Nacional de la Uva mantenía 41  empleados respectivamente.</t>
  </si>
  <si>
    <t>Un detalle de los gastos de suministro y materiales para consumo al  30 de Junio de 2025 y 2024  es como sigue:</t>
  </si>
  <si>
    <t>Un detalle de los gastos de depreciación y amortización al  30 de Junio de 2025 Y 2024  es como sigue:</t>
  </si>
  <si>
    <t>Al 30 de Junio de 2025 El Instituto Nacional de la Uva no mantiene compromisos con terceros.</t>
  </si>
  <si>
    <t>Al 30 de Junio de 2025 El Instituto Nacional de la Uva no mantiene contingencias.</t>
  </si>
  <si>
    <t>Un detalle de otros gastos  al  30 de Junio de 2025 Y 2024 es como sigue:</t>
  </si>
  <si>
    <t>Un detalle del efectivo y equivalente de efectivo al 30 de Junio 2025y 2024 es como sigue:</t>
  </si>
  <si>
    <t>Prop. planta y equipos neto (2025)</t>
  </si>
  <si>
    <t>Suministro de alimentos y bebidas a pers.</t>
  </si>
  <si>
    <t xml:space="preserve">Incentivo por Rendimiento Individual </t>
  </si>
  <si>
    <t>Interinato</t>
  </si>
  <si>
    <t>Mant. Y Rep. De muebles y equipo  de oficina</t>
  </si>
  <si>
    <t>Mant. Y Rep. Equipo tecnologia</t>
  </si>
  <si>
    <t>Productos de Metalicos</t>
  </si>
  <si>
    <t>Otros Minerales</t>
  </si>
  <si>
    <t xml:space="preserve">Depreciacion maquinaria y equipos </t>
  </si>
  <si>
    <t>Nomina  poda mes de junio 2025</t>
  </si>
  <si>
    <t>Un detalle de  gastos  financieros  al  30 de Junio de 2025 Y 2024 es como sigue:</t>
  </si>
  <si>
    <t>Nota# 16 gastos financieros</t>
  </si>
  <si>
    <t>Total gastos financieros</t>
  </si>
  <si>
    <t xml:space="preserve"> Gastos Financieros</t>
  </si>
  <si>
    <t>Otros repuestos menores</t>
  </si>
  <si>
    <t>Prestaciones Laborale por desvinculacion</t>
  </si>
  <si>
    <t xml:space="preserve">Nota# 11-1Transferencia y donaciones </t>
  </si>
  <si>
    <t>La diferencia  entre el sigef y las ejecuciones presupuestaria es porque los libramientos de compras</t>
  </si>
  <si>
    <t>y contrataciones solo se debitan de la cuenta unica.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</si>
</sst>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9"/>
      <color rgb="FF000000"/>
      <name val="Cambria"/>
      <family val="1"/>
      <scheme val="major"/>
    </font>
    <font>
      <sz val="9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Cambria"/>
      <family val="1"/>
      <scheme val="major"/>
    </font>
    <font>
      <sz val="10"/>
      <color theme="1"/>
      <name val="Times New Roman"/>
      <family val="1"/>
    </font>
    <font>
      <b/>
      <sz val="8"/>
      <color theme="1"/>
      <name val="Cambria"/>
      <family val="1"/>
      <scheme val="major"/>
    </font>
    <font>
      <sz val="8"/>
      <color theme="1"/>
      <name val="Cambria"/>
      <family val="1"/>
      <scheme val="major"/>
    </font>
    <font>
      <sz val="8"/>
      <color rgb="FF000000"/>
      <name val="Cambria"/>
      <family val="1"/>
      <scheme val="major"/>
    </font>
    <font>
      <b/>
      <sz val="8"/>
      <name val="Cambria"/>
      <family val="1"/>
      <scheme val="major"/>
    </font>
    <font>
      <sz val="8"/>
      <name val="Cambria"/>
      <family val="1"/>
      <scheme val="major"/>
    </font>
    <font>
      <sz val="8"/>
      <name val="Arial"/>
      <family val="2"/>
    </font>
    <font>
      <sz val="8"/>
      <name val="Calibri"/>
      <family val="2"/>
      <scheme val="minor"/>
    </font>
    <font>
      <u val="singleAccounting"/>
      <sz val="9"/>
      <color theme="1"/>
      <name val="Cambria"/>
      <family val="1"/>
      <scheme val="major"/>
    </font>
    <font>
      <b/>
      <sz val="8"/>
      <name val="Cambria"/>
      <family val="2"/>
      <scheme val="major"/>
    </font>
    <font>
      <b/>
      <sz val="8"/>
      <color theme="1"/>
      <name val="Cambria"/>
      <family val="2"/>
      <scheme val="major"/>
    </font>
    <font>
      <b/>
      <sz val="9"/>
      <name val="Arial"/>
      <family val="2"/>
    </font>
    <font>
      <u val="singleAccounting"/>
      <sz val="8"/>
      <color theme="1"/>
      <name val="Cambria"/>
      <family val="1"/>
      <scheme val="major"/>
    </font>
    <font>
      <sz val="9"/>
      <color rgb="FF00000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1" applyFont="1"/>
    <xf numFmtId="0" fontId="3" fillId="0" borderId="0" xfId="0" applyFont="1" applyBorder="1"/>
    <xf numFmtId="0" fontId="2" fillId="0" borderId="0" xfId="0" applyFont="1" applyAlignment="1">
      <alignment horizontal="center"/>
    </xf>
    <xf numFmtId="166" fontId="3" fillId="0" borderId="0" xfId="1" applyNumberFormat="1" applyFont="1" applyAlignment="1">
      <alignment horizontal="right"/>
    </xf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 vertical="center"/>
    </xf>
    <xf numFmtId="4" fontId="3" fillId="0" borderId="0" xfId="0" applyNumberFormat="1" applyFont="1"/>
    <xf numFmtId="0" fontId="2" fillId="0" borderId="0" xfId="0" applyFont="1" applyBorder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164" fontId="2" fillId="0" borderId="0" xfId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2" borderId="4" xfId="0" applyFont="1" applyFill="1" applyBorder="1" applyAlignment="1"/>
    <xf numFmtId="0" fontId="9" fillId="2" borderId="2" xfId="0" applyFont="1" applyFill="1" applyBorder="1" applyAlignment="1"/>
    <xf numFmtId="0" fontId="10" fillId="0" borderId="3" xfId="0" applyFont="1" applyBorder="1" applyAlignment="1">
      <alignment wrapText="1"/>
    </xf>
    <xf numFmtId="164" fontId="10" fillId="0" borderId="3" xfId="1" applyFont="1" applyBorder="1" applyAlignment="1"/>
    <xf numFmtId="0" fontId="10" fillId="0" borderId="3" xfId="0" applyFont="1" applyBorder="1"/>
    <xf numFmtId="164" fontId="10" fillId="0" borderId="3" xfId="1" applyFont="1" applyBorder="1"/>
    <xf numFmtId="0" fontId="9" fillId="2" borderId="3" xfId="0" applyFont="1" applyFill="1" applyBorder="1"/>
    <xf numFmtId="164" fontId="9" fillId="2" borderId="3" xfId="1" applyFont="1" applyFill="1" applyBorder="1"/>
    <xf numFmtId="165" fontId="9" fillId="2" borderId="3" xfId="1" applyNumberFormat="1" applyFont="1" applyFill="1" applyBorder="1"/>
    <xf numFmtId="0" fontId="9" fillId="0" borderId="3" xfId="0" applyFont="1" applyFill="1" applyBorder="1" applyAlignment="1">
      <alignment wrapText="1"/>
    </xf>
    <xf numFmtId="164" fontId="10" fillId="0" borderId="3" xfId="1" applyFont="1" applyFill="1" applyBorder="1"/>
    <xf numFmtId="0" fontId="9" fillId="0" borderId="3" xfId="0" applyFont="1" applyBorder="1" applyAlignment="1">
      <alignment wrapText="1"/>
    </xf>
    <xf numFmtId="164" fontId="9" fillId="0" borderId="3" xfId="1" applyFont="1" applyBorder="1"/>
    <xf numFmtId="0" fontId="9" fillId="2" borderId="3" xfId="0" applyFont="1" applyFill="1" applyBorder="1" applyAlignment="1">
      <alignment wrapText="1"/>
    </xf>
    <xf numFmtId="0" fontId="10" fillId="0" borderId="0" xfId="0" applyFont="1" applyBorder="1"/>
    <xf numFmtId="164" fontId="10" fillId="0" borderId="3" xfId="1" applyFont="1" applyBorder="1" applyAlignment="1">
      <alignment horizontal="center"/>
    </xf>
    <xf numFmtId="164" fontId="10" fillId="0" borderId="3" xfId="1" applyFont="1" applyBorder="1" applyAlignment="1">
      <alignment horizontal="right"/>
    </xf>
    <xf numFmtId="0" fontId="9" fillId="0" borderId="3" xfId="0" applyFont="1" applyBorder="1"/>
    <xf numFmtId="164" fontId="11" fillId="0" borderId="3" xfId="1" applyFont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/>
    </xf>
    <xf numFmtId="164" fontId="15" fillId="0" borderId="0" xfId="0" applyNumberFormat="1" applyFont="1" applyFill="1" applyBorder="1" applyAlignment="1">
      <alignment horizontal="center"/>
    </xf>
    <xf numFmtId="0" fontId="9" fillId="0" borderId="0" xfId="0" applyFont="1" applyBorder="1" applyAlignment="1"/>
    <xf numFmtId="164" fontId="10" fillId="0" borderId="0" xfId="1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164" fontId="9" fillId="0" borderId="0" xfId="0" applyNumberFormat="1" applyFont="1" applyBorder="1" applyAlignment="1">
      <alignment horizontal="left"/>
    </xf>
    <xf numFmtId="164" fontId="9" fillId="0" borderId="0" xfId="1" applyFont="1" applyBorder="1" applyAlignment="1">
      <alignment horizontal="left"/>
    </xf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9" fillId="0" borderId="0" xfId="0" applyFont="1" applyFill="1" applyBorder="1" applyAlignment="1">
      <alignment wrapText="1"/>
    </xf>
    <xf numFmtId="165" fontId="9" fillId="0" borderId="0" xfId="1" applyNumberFormat="1" applyFont="1" applyFill="1" applyBorder="1"/>
    <xf numFmtId="166" fontId="16" fillId="0" borderId="0" xfId="1" applyNumberFormat="1" applyFont="1" applyFill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164" fontId="3" fillId="0" borderId="0" xfId="1" applyFont="1" applyFill="1" applyAlignment="1">
      <alignment horizontal="center"/>
    </xf>
    <xf numFmtId="164" fontId="16" fillId="0" borderId="0" xfId="1" applyFont="1" applyFill="1" applyAlignment="1">
      <alignment horizontal="center"/>
    </xf>
    <xf numFmtId="0" fontId="3" fillId="0" borderId="0" xfId="0" applyFont="1" applyFill="1" applyAlignment="1"/>
    <xf numFmtId="164" fontId="16" fillId="0" borderId="0" xfId="1" applyFont="1"/>
    <xf numFmtId="164" fontId="3" fillId="0" borderId="1" xfId="1" applyFont="1" applyBorder="1"/>
    <xf numFmtId="0" fontId="3" fillId="0" borderId="0" xfId="0" applyFont="1" applyBorder="1" applyAlignment="1">
      <alignment horizontal="center"/>
    </xf>
    <xf numFmtId="164" fontId="3" fillId="0" borderId="1" xfId="0" applyNumberFormat="1" applyFont="1" applyBorder="1"/>
    <xf numFmtId="164" fontId="3" fillId="0" borderId="0" xfId="1" applyFont="1" applyAlignment="1">
      <alignment horizontal="right"/>
    </xf>
    <xf numFmtId="0" fontId="2" fillId="0" borderId="0" xfId="0" applyFont="1" applyFill="1" applyAlignment="1">
      <alignment horizontal="center"/>
    </xf>
    <xf numFmtId="164" fontId="3" fillId="0" borderId="3" xfId="1" applyFont="1" applyBorder="1"/>
    <xf numFmtId="164" fontId="7" fillId="0" borderId="0" xfId="1" applyFont="1"/>
    <xf numFmtId="164" fontId="2" fillId="0" borderId="0" xfId="1" applyFont="1"/>
    <xf numFmtId="164" fontId="9" fillId="0" borderId="0" xfId="1" applyFont="1" applyAlignment="1">
      <alignment horizontal="center"/>
    </xf>
    <xf numFmtId="164" fontId="2" fillId="0" borderId="1" xfId="1" applyFont="1" applyFill="1" applyBorder="1" applyAlignment="1">
      <alignment horizontal="right"/>
    </xf>
    <xf numFmtId="164" fontId="3" fillId="0" borderId="0" xfId="1" applyFont="1" applyFill="1" applyAlignment="1">
      <alignment horizontal="right"/>
    </xf>
    <xf numFmtId="0" fontId="10" fillId="0" borderId="3" xfId="0" applyFont="1" applyBorder="1" applyAlignment="1">
      <alignment horizontal="left"/>
    </xf>
    <xf numFmtId="164" fontId="9" fillId="0" borderId="3" xfId="1" applyFont="1" applyFill="1" applyBorder="1"/>
    <xf numFmtId="164" fontId="3" fillId="0" borderId="0" xfId="1" applyFont="1" applyFill="1"/>
    <xf numFmtId="165" fontId="9" fillId="0" borderId="3" xfId="1" applyNumberFormat="1" applyFont="1" applyFill="1" applyBorder="1"/>
    <xf numFmtId="0" fontId="10" fillId="0" borderId="0" xfId="0" applyFont="1"/>
    <xf numFmtId="0" fontId="10" fillId="0" borderId="0" xfId="0" applyFont="1" applyAlignment="1">
      <alignment horizontal="center"/>
    </xf>
    <xf numFmtId="166" fontId="3" fillId="0" borderId="0" xfId="1" applyNumberFormat="1" applyFont="1" applyAlignment="1">
      <alignment horizontal="center"/>
    </xf>
    <xf numFmtId="166" fontId="3" fillId="0" borderId="0" xfId="1" applyNumberFormat="1" applyFont="1" applyFill="1" applyAlignment="1">
      <alignment horizontal="center"/>
    </xf>
    <xf numFmtId="166" fontId="3" fillId="0" borderId="0" xfId="1" applyNumberFormat="1" applyFont="1" applyFill="1" applyBorder="1" applyAlignment="1">
      <alignment horizontal="center"/>
    </xf>
    <xf numFmtId="166" fontId="3" fillId="0" borderId="0" xfId="1" applyNumberFormat="1" applyFont="1" applyBorder="1" applyAlignment="1">
      <alignment horizontal="center"/>
    </xf>
    <xf numFmtId="0" fontId="10" fillId="0" borderId="3" xfId="0" applyFont="1" applyBorder="1" applyAlignment="1">
      <alignment horizontal="left" wrapText="1"/>
    </xf>
    <xf numFmtId="0" fontId="9" fillId="0" borderId="3" xfId="0" applyFont="1" applyBorder="1" applyAlignment="1"/>
    <xf numFmtId="164" fontId="10" fillId="0" borderId="3" xfId="0" applyNumberFormat="1" applyFont="1" applyBorder="1" applyAlignment="1"/>
    <xf numFmtId="0" fontId="10" fillId="0" borderId="3" xfId="0" applyFont="1" applyBorder="1" applyAlignment="1"/>
    <xf numFmtId="164" fontId="10" fillId="0" borderId="3" xfId="1" applyFont="1" applyBorder="1" applyAlignment="1">
      <alignment horizontal="left"/>
    </xf>
    <xf numFmtId="164" fontId="9" fillId="0" borderId="3" xfId="0" applyNumberFormat="1" applyFont="1" applyBorder="1" applyAlignment="1">
      <alignment horizontal="left"/>
    </xf>
    <xf numFmtId="164" fontId="9" fillId="0" borderId="3" xfId="1" applyFont="1" applyBorder="1" applyAlignment="1">
      <alignment horizontal="left"/>
    </xf>
    <xf numFmtId="164" fontId="9" fillId="0" borderId="3" xfId="0" applyNumberFormat="1" applyFont="1" applyBorder="1" applyAlignment="1">
      <alignment horizontal="center"/>
    </xf>
    <xf numFmtId="164" fontId="9" fillId="0" borderId="3" xfId="1" applyFont="1" applyFill="1" applyBorder="1" applyAlignment="1">
      <alignment horizontal="right"/>
    </xf>
    <xf numFmtId="164" fontId="9" fillId="0" borderId="3" xfId="0" applyNumberFormat="1" applyFont="1" applyBorder="1"/>
    <xf numFmtId="0" fontId="12" fillId="0" borderId="3" xfId="0" applyFont="1" applyFill="1" applyBorder="1" applyAlignment="1">
      <alignment horizontal="center"/>
    </xf>
    <xf numFmtId="0" fontId="11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164" fontId="10" fillId="0" borderId="0" xfId="1" applyFont="1" applyAlignment="1">
      <alignment horizontal="center"/>
    </xf>
    <xf numFmtId="164" fontId="10" fillId="0" borderId="3" xfId="1" applyFont="1" applyFill="1" applyBorder="1" applyAlignment="1"/>
    <xf numFmtId="0" fontId="15" fillId="0" borderId="4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165" fontId="9" fillId="3" borderId="3" xfId="1" applyNumberFormat="1" applyFont="1" applyFill="1" applyBorder="1" applyAlignment="1">
      <alignment horizontal="left" wrapText="1"/>
    </xf>
    <xf numFmtId="165" fontId="9" fillId="3" borderId="3" xfId="1" applyNumberFormat="1" applyFont="1" applyFill="1" applyBorder="1" applyAlignment="1">
      <alignment wrapText="1"/>
    </xf>
    <xf numFmtId="164" fontId="17" fillId="3" borderId="3" xfId="1" applyFont="1" applyFill="1" applyBorder="1" applyAlignment="1">
      <alignment wrapText="1"/>
    </xf>
    <xf numFmtId="164" fontId="10" fillId="3" borderId="3" xfId="1" applyFont="1" applyFill="1" applyBorder="1" applyAlignment="1">
      <alignment horizontal="left" wrapText="1"/>
    </xf>
    <xf numFmtId="164" fontId="10" fillId="3" borderId="3" xfId="1" applyFont="1" applyFill="1" applyBorder="1" applyAlignment="1">
      <alignment wrapText="1"/>
    </xf>
    <xf numFmtId="164" fontId="18" fillId="0" borderId="3" xfId="1" applyFont="1" applyBorder="1" applyAlignment="1"/>
    <xf numFmtId="164" fontId="15" fillId="0" borderId="0" xfId="0" applyNumberFormat="1" applyFont="1" applyFill="1" applyBorder="1" applyAlignment="1"/>
    <xf numFmtId="0" fontId="12" fillId="4" borderId="3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3" fillId="4" borderId="0" xfId="0" applyFont="1" applyFill="1"/>
    <xf numFmtId="164" fontId="9" fillId="4" borderId="3" xfId="1" applyFont="1" applyFill="1" applyBorder="1" applyAlignment="1">
      <alignment horizontal="center"/>
    </xf>
    <xf numFmtId="0" fontId="10" fillId="4" borderId="3" xfId="0" applyFont="1" applyFill="1" applyBorder="1"/>
    <xf numFmtId="164" fontId="10" fillId="4" borderId="3" xfId="1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164" fontId="5" fillId="0" borderId="0" xfId="1" applyFont="1" applyFill="1" applyBorder="1" applyAlignment="1">
      <alignment horizontal="center"/>
    </xf>
    <xf numFmtId="164" fontId="19" fillId="0" borderId="0" xfId="1" applyFont="1" applyFill="1" applyBorder="1" applyAlignment="1">
      <alignment horizontal="center"/>
    </xf>
    <xf numFmtId="164" fontId="19" fillId="0" borderId="0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164" fontId="9" fillId="0" borderId="0" xfId="1" applyFont="1" applyBorder="1"/>
    <xf numFmtId="4" fontId="21" fillId="5" borderId="0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166" fontId="2" fillId="0" borderId="0" xfId="1" applyNumberFormat="1" applyFont="1" applyBorder="1" applyAlignment="1">
      <alignment horizontal="right"/>
    </xf>
    <xf numFmtId="164" fontId="3" fillId="0" borderId="0" xfId="0" applyNumberFormat="1" applyFont="1" applyBorder="1"/>
    <xf numFmtId="166" fontId="3" fillId="0" borderId="0" xfId="1" applyNumberFormat="1" applyFont="1" applyBorder="1" applyAlignment="1"/>
    <xf numFmtId="166" fontId="3" fillId="0" borderId="0" xfId="1" applyNumberFormat="1" applyFont="1" applyFill="1" applyBorder="1" applyAlignment="1"/>
    <xf numFmtId="166" fontId="2" fillId="0" borderId="0" xfId="1" applyNumberFormat="1" applyFont="1" applyBorder="1" applyAlignment="1"/>
    <xf numFmtId="0" fontId="3" fillId="0" borderId="0" xfId="0" applyFont="1" applyBorder="1" applyAlignment="1"/>
    <xf numFmtId="164" fontId="20" fillId="0" borderId="0" xfId="1" applyFont="1" applyAlignment="1"/>
    <xf numFmtId="164" fontId="2" fillId="0" borderId="0" xfId="0" applyNumberFormat="1" applyFont="1" applyAlignment="1"/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164" fontId="3" fillId="0" borderId="0" xfId="0" applyNumberFormat="1" applyFont="1" applyFill="1"/>
    <xf numFmtId="164" fontId="3" fillId="0" borderId="0" xfId="1" applyFont="1" applyAlignment="1">
      <alignment horizontal="center"/>
    </xf>
    <xf numFmtId="164" fontId="16" fillId="0" borderId="0" xfId="1" applyFont="1" applyBorder="1"/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4" borderId="3" xfId="0" applyFont="1" applyFill="1" applyBorder="1" applyAlignment="1">
      <alignment horizontal="left"/>
    </xf>
    <xf numFmtId="0" fontId="11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5" fillId="0" borderId="4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16" fillId="0" borderId="0" xfId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53"/>
  <sheetViews>
    <sheetView tabSelected="1" topLeftCell="A184" zoomScale="85" zoomScaleNormal="85" workbookViewId="0">
      <selection activeCell="H174" sqref="H174"/>
    </sheetView>
  </sheetViews>
  <sheetFormatPr baseColWidth="10" defaultColWidth="15.109375" defaultRowHeight="11.4" x14ac:dyDescent="0.2"/>
  <cols>
    <col min="1" max="1" width="3.21875" style="2" customWidth="1"/>
    <col min="2" max="2" width="30.5546875" style="2" customWidth="1"/>
    <col min="3" max="3" width="16.6640625" style="2" customWidth="1"/>
    <col min="4" max="4" width="31.77734375" style="2" customWidth="1"/>
    <col min="5" max="5" width="13.5546875" style="2" bestFit="1" customWidth="1"/>
    <col min="6" max="6" width="13.44140625" style="2" customWidth="1"/>
    <col min="7" max="7" width="13.88671875" style="2" customWidth="1"/>
    <col min="8" max="16384" width="15.109375" style="2"/>
  </cols>
  <sheetData>
    <row r="1" spans="2:10" s="1" customFormat="1" x14ac:dyDescent="0.2">
      <c r="B1" s="1" t="s">
        <v>9</v>
      </c>
    </row>
    <row r="2" spans="2:10" s="1" customFormat="1" ht="9" customHeight="1" x14ac:dyDescent="0.2"/>
    <row r="3" spans="2:10" x14ac:dyDescent="0.2">
      <c r="B3" s="2" t="s">
        <v>128</v>
      </c>
    </row>
    <row r="4" spans="2:10" ht="13.2" x14ac:dyDescent="0.35">
      <c r="B4" s="2" t="s">
        <v>15</v>
      </c>
      <c r="D4" s="59">
        <v>2025</v>
      </c>
      <c r="E4" s="59">
        <v>2024</v>
      </c>
      <c r="I4" s="57"/>
    </row>
    <row r="5" spans="2:10" x14ac:dyDescent="0.2">
      <c r="B5" s="47" t="s">
        <v>78</v>
      </c>
      <c r="C5" s="56"/>
      <c r="D5" s="4">
        <v>5105266.71</v>
      </c>
      <c r="E5" s="4">
        <v>7882045.3099999996</v>
      </c>
    </row>
    <row r="6" spans="2:10" ht="13.2" hidden="1" x14ac:dyDescent="0.35">
      <c r="B6" s="47" t="s">
        <v>4</v>
      </c>
      <c r="C6" s="47"/>
      <c r="I6" s="57"/>
    </row>
    <row r="7" spans="2:10" ht="13.2" x14ac:dyDescent="0.35">
      <c r="B7" s="47" t="s">
        <v>25</v>
      </c>
      <c r="C7" s="47"/>
      <c r="D7" s="57">
        <v>1548117.06</v>
      </c>
      <c r="E7" s="57">
        <v>624279.24</v>
      </c>
      <c r="I7" s="135"/>
    </row>
    <row r="8" spans="2:10" ht="12" thickBot="1" x14ac:dyDescent="0.25">
      <c r="B8" s="47"/>
      <c r="C8" s="47"/>
      <c r="D8" s="58">
        <f>SUM(D5:D7)</f>
        <v>6653383.7699999996</v>
      </c>
      <c r="E8" s="60">
        <f>SUM(E5:E7)</f>
        <v>8506324.5499999989</v>
      </c>
      <c r="I8" s="5"/>
    </row>
    <row r="9" spans="2:10" ht="15.75" customHeight="1" thickTop="1" x14ac:dyDescent="0.2">
      <c r="B9" s="1" t="s">
        <v>22</v>
      </c>
    </row>
    <row r="10" spans="2:10" ht="9.6" customHeight="1" x14ac:dyDescent="0.2">
      <c r="B10" s="1"/>
    </row>
    <row r="11" spans="2:10" x14ac:dyDescent="0.2">
      <c r="B11" s="21"/>
      <c r="C11" s="22"/>
      <c r="D11" s="22"/>
      <c r="E11" s="22"/>
      <c r="F11" s="22"/>
      <c r="G11" s="22"/>
    </row>
    <row r="12" spans="2:10" ht="24.75" customHeight="1" x14ac:dyDescent="0.2">
      <c r="B12" s="112"/>
      <c r="C12" s="114" t="s">
        <v>11</v>
      </c>
      <c r="D12" s="114" t="s">
        <v>5</v>
      </c>
      <c r="E12" s="114" t="s">
        <v>56</v>
      </c>
      <c r="F12" s="114" t="s">
        <v>10</v>
      </c>
      <c r="G12" s="115" t="s">
        <v>117</v>
      </c>
    </row>
    <row r="13" spans="2:10" x14ac:dyDescent="0.2">
      <c r="B13" s="23" t="s">
        <v>81</v>
      </c>
      <c r="C13" s="97">
        <v>4976000</v>
      </c>
      <c r="D13" s="98">
        <v>2165146</v>
      </c>
      <c r="E13" s="98">
        <v>1293971</v>
      </c>
      <c r="F13" s="98">
        <v>4769400</v>
      </c>
      <c r="G13" s="99">
        <f>SUM(C13:F13)</f>
        <v>13204517</v>
      </c>
      <c r="J13" s="4"/>
    </row>
    <row r="14" spans="2:10" x14ac:dyDescent="0.2">
      <c r="B14" s="25" t="s">
        <v>6</v>
      </c>
      <c r="C14" s="100">
        <v>0</v>
      </c>
      <c r="D14" s="101"/>
      <c r="E14" s="101">
        <v>103640.5</v>
      </c>
      <c r="F14" s="101"/>
      <c r="G14" s="101">
        <f>SUM(C14:F14)</f>
        <v>103640.5</v>
      </c>
      <c r="J14" s="4"/>
    </row>
    <row r="15" spans="2:10" x14ac:dyDescent="0.2">
      <c r="B15" s="25" t="s">
        <v>12</v>
      </c>
      <c r="C15" s="26"/>
      <c r="D15" s="26"/>
      <c r="E15" s="26"/>
      <c r="F15" s="26"/>
      <c r="G15" s="24"/>
      <c r="J15" s="4"/>
    </row>
    <row r="16" spans="2:10" x14ac:dyDescent="0.2">
      <c r="B16" s="25" t="s">
        <v>19</v>
      </c>
      <c r="C16" s="26"/>
      <c r="D16" s="26"/>
      <c r="E16" s="26"/>
      <c r="F16" s="26"/>
      <c r="G16" s="24"/>
      <c r="J16" s="4"/>
    </row>
    <row r="17" spans="2:10" x14ac:dyDescent="0.2">
      <c r="B17" s="25" t="s">
        <v>13</v>
      </c>
      <c r="C17" s="26"/>
      <c r="D17" s="26"/>
      <c r="E17" s="26"/>
      <c r="F17" s="26"/>
      <c r="G17" s="24"/>
    </row>
    <row r="18" spans="2:10" x14ac:dyDescent="0.2">
      <c r="B18" s="25" t="s">
        <v>3</v>
      </c>
      <c r="C18" s="26"/>
      <c r="D18" s="26"/>
      <c r="E18" s="26"/>
      <c r="F18" s="26"/>
      <c r="G18" s="24"/>
    </row>
    <row r="19" spans="2:10" ht="20.399999999999999" customHeight="1" x14ac:dyDescent="0.2">
      <c r="B19" s="27" t="s">
        <v>7</v>
      </c>
      <c r="C19" s="29">
        <f>SUM(C13:C18)</f>
        <v>4976000</v>
      </c>
      <c r="D19" s="29">
        <f>SUM(D13:D18)</f>
        <v>2165146</v>
      </c>
      <c r="E19" s="29">
        <f>SUM(E13:E18)</f>
        <v>1397611.5</v>
      </c>
      <c r="F19" s="29">
        <f>SUM(F13:F18)</f>
        <v>4769400</v>
      </c>
      <c r="G19" s="102">
        <f>SUM(C19:F19)</f>
        <v>13308157.5</v>
      </c>
    </row>
    <row r="20" spans="2:10" ht="13.8" customHeight="1" x14ac:dyDescent="0.2">
      <c r="B20" s="25"/>
      <c r="C20" s="26"/>
      <c r="D20" s="26"/>
      <c r="E20" s="26"/>
      <c r="F20" s="26"/>
      <c r="G20" s="24"/>
    </row>
    <row r="21" spans="2:10" ht="13.2" customHeight="1" x14ac:dyDescent="0.2">
      <c r="B21" s="23" t="s">
        <v>8</v>
      </c>
      <c r="C21" s="26"/>
      <c r="D21" s="26"/>
      <c r="E21" s="26">
        <v>-244537.93</v>
      </c>
      <c r="F21" s="26">
        <v>-340589.86</v>
      </c>
      <c r="G21" s="24">
        <f>SUM(E21:F21)</f>
        <v>-585127.79</v>
      </c>
    </row>
    <row r="22" spans="2:10" ht="19.8" customHeight="1" x14ac:dyDescent="0.2">
      <c r="B22" s="30" t="s">
        <v>118</v>
      </c>
      <c r="C22" s="31"/>
      <c r="D22" s="31"/>
      <c r="E22" s="31"/>
      <c r="F22" s="26">
        <v>-997016.16</v>
      </c>
      <c r="G22" s="24">
        <f>SUM(E22:F22)</f>
        <v>-997016.16</v>
      </c>
      <c r="I22" s="8"/>
    </row>
    <row r="23" spans="2:10" ht="21" customHeight="1" x14ac:dyDescent="0.2">
      <c r="B23" s="25" t="s">
        <v>20</v>
      </c>
      <c r="C23" s="26"/>
      <c r="D23" s="26"/>
      <c r="E23" s="26"/>
      <c r="F23" s="31"/>
      <c r="G23" s="24"/>
      <c r="I23" s="4"/>
    </row>
    <row r="24" spans="2:10" ht="20.399999999999999" customHeight="1" x14ac:dyDescent="0.2">
      <c r="B24" s="32" t="s">
        <v>21</v>
      </c>
      <c r="C24" s="33"/>
      <c r="D24" s="33"/>
      <c r="E24" s="33">
        <f>SUM(E21:E23)</f>
        <v>-244537.93</v>
      </c>
      <c r="F24" s="33">
        <f>SUM(F21:F23)</f>
        <v>-1337606.02</v>
      </c>
      <c r="G24" s="102">
        <f>SUM(E24:F24)</f>
        <v>-1582143.95</v>
      </c>
      <c r="I24" s="4"/>
    </row>
    <row r="25" spans="2:10" ht="18.600000000000001" customHeight="1" x14ac:dyDescent="0.2">
      <c r="B25" s="34" t="s">
        <v>100</v>
      </c>
      <c r="C25" s="29">
        <f>SUM(C19:C24)</f>
        <v>4976000</v>
      </c>
      <c r="D25" s="29">
        <f>+D19--+D24</f>
        <v>2165146</v>
      </c>
      <c r="E25" s="29">
        <f>+E19+E24</f>
        <v>1153073.57</v>
      </c>
      <c r="F25" s="29">
        <f>+F19+F24</f>
        <v>3431793.98</v>
      </c>
      <c r="G25" s="29">
        <f>+G19+G24</f>
        <v>11726013.550000001</v>
      </c>
      <c r="I25" s="4"/>
    </row>
    <row r="26" spans="2:10" x14ac:dyDescent="0.2">
      <c r="B26" s="50"/>
      <c r="C26" s="51"/>
      <c r="D26" s="51"/>
      <c r="E26" s="51"/>
      <c r="F26" s="51"/>
      <c r="G26" s="51"/>
      <c r="I26" s="4"/>
    </row>
    <row r="27" spans="2:10" x14ac:dyDescent="0.2">
      <c r="B27" s="1" t="s">
        <v>22</v>
      </c>
    </row>
    <row r="28" spans="2:10" x14ac:dyDescent="0.2">
      <c r="B28" s="1"/>
    </row>
    <row r="29" spans="2:10" x14ac:dyDescent="0.2">
      <c r="B29" s="21"/>
      <c r="C29" s="22"/>
      <c r="D29" s="22"/>
      <c r="E29" s="22"/>
      <c r="F29" s="22"/>
      <c r="G29" s="22"/>
    </row>
    <row r="30" spans="2:10" ht="20.399999999999999" x14ac:dyDescent="0.2">
      <c r="B30" s="112"/>
      <c r="C30" s="114" t="s">
        <v>11</v>
      </c>
      <c r="D30" s="114" t="s">
        <v>5</v>
      </c>
      <c r="E30" s="114" t="s">
        <v>56</v>
      </c>
      <c r="F30" s="114" t="s">
        <v>10</v>
      </c>
      <c r="G30" s="115" t="s">
        <v>79</v>
      </c>
    </row>
    <row r="31" spans="2:10" x14ac:dyDescent="0.2">
      <c r="B31" s="23" t="s">
        <v>99</v>
      </c>
      <c r="C31" s="72">
        <v>4976000</v>
      </c>
      <c r="D31" s="72">
        <v>2260084</v>
      </c>
      <c r="E31" s="72">
        <v>1585360</v>
      </c>
      <c r="F31" s="72">
        <v>4972336</v>
      </c>
      <c r="G31" s="94">
        <f>SUM(C31:F31)</f>
        <v>13793780</v>
      </c>
      <c r="H31" s="4"/>
      <c r="I31" s="4"/>
      <c r="J31" s="4"/>
    </row>
    <row r="32" spans="2:10" x14ac:dyDescent="0.2">
      <c r="B32" s="25" t="s">
        <v>6</v>
      </c>
      <c r="C32" s="26">
        <v>0</v>
      </c>
      <c r="D32" s="26">
        <v>9550</v>
      </c>
      <c r="E32" s="26">
        <v>116434.73</v>
      </c>
      <c r="F32" s="26">
        <v>0</v>
      </c>
      <c r="G32" s="26">
        <f>SUM(D32:F32)</f>
        <v>125984.73</v>
      </c>
      <c r="H32" s="4"/>
      <c r="I32" s="4"/>
      <c r="J32" s="4"/>
    </row>
    <row r="33" spans="2:10" x14ac:dyDescent="0.2">
      <c r="B33" s="25" t="s">
        <v>12</v>
      </c>
      <c r="C33" s="26"/>
      <c r="D33" s="26"/>
      <c r="E33" s="26"/>
      <c r="F33" s="26"/>
      <c r="G33" s="26">
        <v>0</v>
      </c>
      <c r="H33" s="4"/>
      <c r="I33" s="4"/>
      <c r="J33" s="4"/>
    </row>
    <row r="34" spans="2:10" x14ac:dyDescent="0.2">
      <c r="B34" s="25" t="s">
        <v>19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4"/>
      <c r="I34" s="4"/>
      <c r="J34" s="4"/>
    </row>
    <row r="35" spans="2:10" x14ac:dyDescent="0.2">
      <c r="B35" s="25" t="s">
        <v>13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4"/>
      <c r="I35" s="4"/>
      <c r="J35" s="4"/>
    </row>
    <row r="36" spans="2:10" x14ac:dyDescent="0.2">
      <c r="B36" s="25" t="s">
        <v>3</v>
      </c>
      <c r="C36" s="26">
        <v>0</v>
      </c>
      <c r="D36" s="26">
        <v>0</v>
      </c>
      <c r="E36" s="26">
        <v>0</v>
      </c>
      <c r="F36" s="26"/>
      <c r="G36" s="26">
        <v>0</v>
      </c>
      <c r="I36" s="4"/>
      <c r="J36" s="4"/>
    </row>
    <row r="37" spans="2:10" x14ac:dyDescent="0.2">
      <c r="B37" s="27" t="s">
        <v>7</v>
      </c>
      <c r="C37" s="29">
        <f>SUM(C31:C36)</f>
        <v>4976000</v>
      </c>
      <c r="D37" s="29">
        <f t="shared" ref="D37:F37" si="0">SUM(D31:D36)</f>
        <v>2269634</v>
      </c>
      <c r="E37" s="29"/>
      <c r="F37" s="29">
        <f t="shared" si="0"/>
        <v>4972336</v>
      </c>
      <c r="G37" s="28">
        <f>SUM(G31:G36)</f>
        <v>13919764.73</v>
      </c>
      <c r="I37" s="65"/>
      <c r="J37" s="4"/>
    </row>
    <row r="38" spans="2:10" x14ac:dyDescent="0.2">
      <c r="B38" s="25"/>
      <c r="C38" s="26"/>
      <c r="D38" s="26"/>
      <c r="E38" s="26"/>
      <c r="F38" s="26"/>
      <c r="G38" s="26"/>
      <c r="I38" s="4"/>
      <c r="J38" s="4"/>
    </row>
    <row r="39" spans="2:10" x14ac:dyDescent="0.2">
      <c r="B39" s="23" t="s">
        <v>8</v>
      </c>
      <c r="C39" s="26"/>
      <c r="D39" s="26">
        <v>-2373.4299999999998</v>
      </c>
      <c r="E39" s="26">
        <v>-384350.41</v>
      </c>
      <c r="F39" s="26">
        <v>-1076651.3999999999</v>
      </c>
      <c r="G39" s="26">
        <f>SUM(D39:F39)</f>
        <v>-1463375.2399999998</v>
      </c>
      <c r="H39" s="4"/>
      <c r="I39" s="4"/>
      <c r="J39" s="4"/>
    </row>
    <row r="40" spans="2:10" x14ac:dyDescent="0.2">
      <c r="B40" s="30" t="s">
        <v>74</v>
      </c>
      <c r="C40" s="31"/>
      <c r="D40" s="31">
        <v>-4746.8599999999997</v>
      </c>
      <c r="E40" s="31">
        <v>-76684.5</v>
      </c>
      <c r="F40" s="31">
        <v>-386633.09</v>
      </c>
      <c r="G40" s="31">
        <f>SUM(D40:F40)</f>
        <v>-468064.45</v>
      </c>
      <c r="H40" s="4"/>
      <c r="J40" s="4"/>
    </row>
    <row r="41" spans="2:10" x14ac:dyDescent="0.2">
      <c r="B41" s="25" t="s">
        <v>20</v>
      </c>
      <c r="C41" s="26"/>
      <c r="D41" s="26"/>
      <c r="E41" s="26"/>
      <c r="F41" s="26"/>
      <c r="G41" s="26"/>
      <c r="H41" s="4"/>
      <c r="J41" s="4"/>
    </row>
    <row r="42" spans="2:10" s="47" customFormat="1" x14ac:dyDescent="0.2">
      <c r="B42" s="30" t="s">
        <v>21</v>
      </c>
      <c r="C42" s="70"/>
      <c r="D42" s="70">
        <f>SUM(D39:D41)</f>
        <v>-7120.2899999999991</v>
      </c>
      <c r="E42" s="70">
        <f>SUM(E39:E41)</f>
        <v>-461034.91</v>
      </c>
      <c r="F42" s="70">
        <f>SUM(F39:F41)</f>
        <v>-1463284.49</v>
      </c>
      <c r="G42" s="70">
        <f>SUM(G39:G41)</f>
        <v>-1931439.6899999997</v>
      </c>
      <c r="H42" s="71"/>
      <c r="I42" s="133"/>
      <c r="J42" s="71"/>
    </row>
    <row r="43" spans="2:10" s="47" customFormat="1" x14ac:dyDescent="0.2">
      <c r="B43" s="30" t="s">
        <v>129</v>
      </c>
      <c r="C43" s="72">
        <v>4976000</v>
      </c>
      <c r="D43" s="72">
        <f>+D37+D39+D40</f>
        <v>2262513.71</v>
      </c>
      <c r="E43" s="72">
        <f>+E37+E42</f>
        <v>-461034.91</v>
      </c>
      <c r="F43" s="72">
        <f>+F37+F42</f>
        <v>3509051.51</v>
      </c>
      <c r="G43" s="72">
        <f>+G37+G42</f>
        <v>11988325.040000001</v>
      </c>
      <c r="H43" s="71"/>
      <c r="J43" s="71"/>
    </row>
    <row r="44" spans="2:10" s="47" customFormat="1" x14ac:dyDescent="0.2">
      <c r="B44" s="50"/>
      <c r="C44" s="51"/>
      <c r="D44" s="51"/>
      <c r="E44" s="51"/>
      <c r="F44" s="51"/>
      <c r="G44" s="51"/>
      <c r="H44" s="71"/>
      <c r="J44" s="71"/>
    </row>
    <row r="45" spans="2:10" x14ac:dyDescent="0.2">
      <c r="B45" s="1" t="s">
        <v>91</v>
      </c>
      <c r="I45" s="4"/>
      <c r="J45" s="8"/>
    </row>
    <row r="46" spans="2:10" ht="7.5" customHeight="1" x14ac:dyDescent="0.2">
      <c r="B46" s="1"/>
      <c r="I46" s="4"/>
    </row>
    <row r="47" spans="2:10" x14ac:dyDescent="0.2">
      <c r="B47" s="2" t="s">
        <v>120</v>
      </c>
    </row>
    <row r="48" spans="2:10" ht="9.75" customHeight="1" x14ac:dyDescent="0.2">
      <c r="B48" s="73"/>
      <c r="C48" s="73"/>
      <c r="D48" s="73"/>
      <c r="E48" s="73"/>
      <c r="F48" s="73"/>
    </row>
    <row r="49" spans="1:10" x14ac:dyDescent="0.2">
      <c r="B49" s="73" t="s">
        <v>14</v>
      </c>
      <c r="C49" s="73"/>
      <c r="D49" s="73"/>
      <c r="E49" s="74"/>
      <c r="F49" s="73"/>
    </row>
    <row r="50" spans="1:10" x14ac:dyDescent="0.2">
      <c r="B50" s="145">
        <v>2025</v>
      </c>
      <c r="C50" s="145"/>
      <c r="D50" s="144">
        <v>2024</v>
      </c>
      <c r="E50" s="144"/>
      <c r="F50" s="144"/>
    </row>
    <row r="51" spans="1:10" x14ac:dyDescent="0.2">
      <c r="A51" s="110"/>
      <c r="B51" s="107" t="s">
        <v>36</v>
      </c>
      <c r="C51" s="107" t="s">
        <v>65</v>
      </c>
      <c r="D51" s="107" t="s">
        <v>36</v>
      </c>
      <c r="E51" s="107"/>
      <c r="F51" s="107" t="s">
        <v>37</v>
      </c>
    </row>
    <row r="52" spans="1:10" x14ac:dyDescent="0.2">
      <c r="A52" s="110"/>
      <c r="B52" s="107"/>
      <c r="C52" s="111"/>
      <c r="D52" s="112"/>
      <c r="E52" s="113"/>
      <c r="F52" s="113"/>
    </row>
    <row r="53" spans="1:10" x14ac:dyDescent="0.2">
      <c r="B53" s="38" t="s">
        <v>67</v>
      </c>
      <c r="C53" s="25"/>
      <c r="D53" s="38" t="s">
        <v>67</v>
      </c>
      <c r="E53" s="25"/>
      <c r="F53" s="25"/>
      <c r="H53" s="47"/>
    </row>
    <row r="54" spans="1:10" x14ac:dyDescent="0.2">
      <c r="B54" s="23" t="s">
        <v>68</v>
      </c>
      <c r="C54" s="26">
        <v>0</v>
      </c>
      <c r="D54" s="23" t="s">
        <v>68</v>
      </c>
      <c r="E54" s="26"/>
      <c r="F54" s="26">
        <v>16200</v>
      </c>
    </row>
    <row r="55" spans="1:10" x14ac:dyDescent="0.2">
      <c r="B55" s="32" t="s">
        <v>69</v>
      </c>
      <c r="C55" s="26"/>
      <c r="D55" s="32" t="s">
        <v>69</v>
      </c>
      <c r="E55" s="26"/>
      <c r="F55" s="26"/>
    </row>
    <row r="56" spans="1:10" x14ac:dyDescent="0.2">
      <c r="B56" s="23" t="s">
        <v>71</v>
      </c>
      <c r="C56" s="24">
        <v>7699</v>
      </c>
      <c r="D56" s="23" t="s">
        <v>71</v>
      </c>
      <c r="E56" s="24"/>
      <c r="F56" s="24">
        <v>7699</v>
      </c>
      <c r="J56" s="4"/>
    </row>
    <row r="57" spans="1:10" x14ac:dyDescent="0.2">
      <c r="B57" s="32" t="s">
        <v>85</v>
      </c>
      <c r="C57" s="24"/>
      <c r="D57" s="32" t="s">
        <v>85</v>
      </c>
      <c r="E57" s="24"/>
      <c r="F57" s="24"/>
      <c r="J57" s="4"/>
    </row>
    <row r="58" spans="1:10" x14ac:dyDescent="0.2">
      <c r="B58" s="79" t="s">
        <v>84</v>
      </c>
      <c r="C58" s="24">
        <v>3809.98</v>
      </c>
      <c r="D58" s="79" t="s">
        <v>84</v>
      </c>
      <c r="E58" s="24"/>
      <c r="F58" s="24">
        <v>19567</v>
      </c>
      <c r="J58" s="4"/>
    </row>
    <row r="59" spans="1:10" x14ac:dyDescent="0.2">
      <c r="B59" s="80" t="s">
        <v>86</v>
      </c>
      <c r="C59" s="81"/>
      <c r="D59" s="80" t="s">
        <v>86</v>
      </c>
      <c r="E59" s="81"/>
      <c r="F59" s="81"/>
      <c r="J59" s="4"/>
    </row>
    <row r="60" spans="1:10" x14ac:dyDescent="0.2">
      <c r="B60" s="23" t="s">
        <v>90</v>
      </c>
      <c r="C60" s="24"/>
      <c r="D60" s="23" t="s">
        <v>90</v>
      </c>
      <c r="E60" s="24"/>
      <c r="F60" s="24">
        <v>4075</v>
      </c>
    </row>
    <row r="61" spans="1:10" x14ac:dyDescent="0.2">
      <c r="B61" s="80" t="s">
        <v>87</v>
      </c>
      <c r="C61" s="25"/>
      <c r="D61" s="80" t="s">
        <v>87</v>
      </c>
      <c r="E61" s="25"/>
      <c r="F61" s="25"/>
    </row>
    <row r="62" spans="1:10" x14ac:dyDescent="0.2">
      <c r="B62" s="82" t="s">
        <v>82</v>
      </c>
      <c r="C62" s="24"/>
      <c r="D62" s="82" t="s">
        <v>82</v>
      </c>
      <c r="E62" s="24"/>
      <c r="F62" s="24">
        <v>59472</v>
      </c>
    </row>
    <row r="63" spans="1:10" x14ac:dyDescent="0.2">
      <c r="B63" s="80" t="s">
        <v>113</v>
      </c>
      <c r="C63" s="24"/>
      <c r="D63" s="80" t="s">
        <v>113</v>
      </c>
      <c r="E63" s="24"/>
      <c r="F63" s="24"/>
    </row>
    <row r="64" spans="1:10" x14ac:dyDescent="0.2">
      <c r="B64" s="82" t="s">
        <v>130</v>
      </c>
      <c r="C64" s="24"/>
      <c r="D64" s="82" t="s">
        <v>114</v>
      </c>
      <c r="E64" s="24"/>
      <c r="F64" s="24">
        <v>36875</v>
      </c>
    </row>
    <row r="65" spans="2:6" x14ac:dyDescent="0.2">
      <c r="B65" s="32" t="s">
        <v>70</v>
      </c>
      <c r="C65" s="24"/>
      <c r="D65" s="32" t="s">
        <v>70</v>
      </c>
      <c r="E65" s="24"/>
      <c r="F65" s="24"/>
    </row>
    <row r="66" spans="2:6" x14ac:dyDescent="0.2">
      <c r="B66" s="23" t="s">
        <v>66</v>
      </c>
      <c r="C66" s="83"/>
      <c r="D66" s="23" t="s">
        <v>66</v>
      </c>
      <c r="E66" s="83"/>
      <c r="F66" s="83">
        <v>52460</v>
      </c>
    </row>
    <row r="67" spans="2:6" x14ac:dyDescent="0.2">
      <c r="B67" s="32" t="s">
        <v>83</v>
      </c>
      <c r="C67" s="25"/>
      <c r="D67" s="32" t="s">
        <v>83</v>
      </c>
      <c r="E67" s="25"/>
      <c r="F67" s="25"/>
    </row>
    <row r="68" spans="2:6" x14ac:dyDescent="0.2">
      <c r="B68" s="23" t="s">
        <v>66</v>
      </c>
      <c r="C68" s="83">
        <v>44387</v>
      </c>
      <c r="D68" s="23" t="s">
        <v>66</v>
      </c>
      <c r="E68" s="83"/>
      <c r="F68" s="83">
        <v>86202</v>
      </c>
    </row>
    <row r="69" spans="2:6" x14ac:dyDescent="0.2">
      <c r="B69" s="32" t="s">
        <v>88</v>
      </c>
      <c r="C69" s="83"/>
      <c r="D69" s="32" t="s">
        <v>88</v>
      </c>
      <c r="E69" s="83"/>
      <c r="F69" s="83"/>
    </row>
    <row r="70" spans="2:6" x14ac:dyDescent="0.2">
      <c r="B70" s="23" t="s">
        <v>89</v>
      </c>
      <c r="C70" s="83"/>
      <c r="D70" s="23" t="s">
        <v>89</v>
      </c>
      <c r="E70" s="83"/>
      <c r="F70" s="83">
        <v>6597.9</v>
      </c>
    </row>
    <row r="71" spans="2:6" x14ac:dyDescent="0.2">
      <c r="B71" s="32" t="s">
        <v>115</v>
      </c>
      <c r="C71" s="83"/>
      <c r="D71" s="32" t="s">
        <v>115</v>
      </c>
      <c r="E71" s="83"/>
      <c r="F71" s="83"/>
    </row>
    <row r="72" spans="2:6" x14ac:dyDescent="0.2">
      <c r="B72" s="23" t="s">
        <v>116</v>
      </c>
      <c r="C72" s="83"/>
      <c r="D72" s="23" t="s">
        <v>116</v>
      </c>
      <c r="E72" s="83"/>
      <c r="F72" s="83">
        <v>25206</v>
      </c>
    </row>
    <row r="73" spans="2:6" x14ac:dyDescent="0.2">
      <c r="B73" s="32" t="s">
        <v>102</v>
      </c>
      <c r="C73" s="83"/>
      <c r="D73" s="32" t="s">
        <v>102</v>
      </c>
      <c r="E73" s="83"/>
      <c r="F73" s="83"/>
    </row>
    <row r="74" spans="2:6" ht="12" customHeight="1" x14ac:dyDescent="0.2">
      <c r="B74" s="23" t="s">
        <v>103</v>
      </c>
      <c r="C74" s="83"/>
      <c r="D74" s="23" t="s">
        <v>103</v>
      </c>
      <c r="E74" s="83"/>
      <c r="F74" s="83">
        <v>11040.34</v>
      </c>
    </row>
    <row r="75" spans="2:6" x14ac:dyDescent="0.2">
      <c r="B75" s="32" t="s">
        <v>102</v>
      </c>
      <c r="C75" s="83"/>
      <c r="D75" s="32" t="s">
        <v>102</v>
      </c>
      <c r="E75" s="83"/>
      <c r="F75" s="83"/>
    </row>
    <row r="76" spans="2:6" ht="18.600000000000001" customHeight="1" x14ac:dyDescent="0.2">
      <c r="B76" s="23" t="s">
        <v>104</v>
      </c>
      <c r="C76" s="83"/>
      <c r="D76" s="23" t="s">
        <v>104</v>
      </c>
      <c r="E76" s="83"/>
      <c r="F76" s="83">
        <v>26923</v>
      </c>
    </row>
    <row r="77" spans="2:6" x14ac:dyDescent="0.2">
      <c r="B77" s="32" t="s">
        <v>102</v>
      </c>
      <c r="C77" s="83"/>
      <c r="D77" s="32" t="s">
        <v>102</v>
      </c>
      <c r="E77" s="83"/>
      <c r="F77" s="83"/>
    </row>
    <row r="78" spans="2:6" ht="19.2" customHeight="1" x14ac:dyDescent="0.2">
      <c r="B78" s="23" t="s">
        <v>110</v>
      </c>
      <c r="C78" s="83">
        <v>3901.08</v>
      </c>
      <c r="D78" s="23" t="s">
        <v>110</v>
      </c>
      <c r="E78" s="83"/>
      <c r="F78" s="83">
        <v>9080.11</v>
      </c>
    </row>
    <row r="79" spans="2:6" ht="16.2" customHeight="1" x14ac:dyDescent="0.2">
      <c r="B79" s="32" t="s">
        <v>105</v>
      </c>
      <c r="C79" s="83"/>
      <c r="D79" s="32" t="s">
        <v>105</v>
      </c>
      <c r="E79" s="83"/>
      <c r="F79" s="83"/>
    </row>
    <row r="80" spans="2:6" ht="16.2" customHeight="1" x14ac:dyDescent="0.2">
      <c r="B80" s="23" t="s">
        <v>106</v>
      </c>
      <c r="C80" s="83"/>
      <c r="D80" s="23" t="s">
        <v>106</v>
      </c>
      <c r="E80" s="83"/>
      <c r="F80" s="83">
        <v>36369.269999999997</v>
      </c>
    </row>
    <row r="81" spans="2:13" x14ac:dyDescent="0.2">
      <c r="B81" s="32" t="s">
        <v>107</v>
      </c>
      <c r="C81" s="83"/>
      <c r="D81" s="32" t="s">
        <v>107</v>
      </c>
      <c r="E81" s="83"/>
      <c r="F81" s="83"/>
    </row>
    <row r="82" spans="2:13" x14ac:dyDescent="0.2">
      <c r="B82" s="23" t="s">
        <v>138</v>
      </c>
      <c r="C82" s="83"/>
      <c r="D82" s="23" t="s">
        <v>109</v>
      </c>
      <c r="E82" s="83"/>
      <c r="F82" s="83">
        <v>97000</v>
      </c>
    </row>
    <row r="83" spans="2:13" x14ac:dyDescent="0.2">
      <c r="B83" s="32" t="s">
        <v>108</v>
      </c>
      <c r="C83" s="83"/>
      <c r="D83" s="32" t="s">
        <v>108</v>
      </c>
      <c r="E83" s="83"/>
      <c r="F83" s="83"/>
    </row>
    <row r="84" spans="2:13" ht="20.399999999999999" x14ac:dyDescent="0.2">
      <c r="B84" s="23" t="s">
        <v>111</v>
      </c>
      <c r="C84" s="83">
        <v>37436.15</v>
      </c>
      <c r="D84" s="23" t="s">
        <v>111</v>
      </c>
      <c r="E84" s="83"/>
      <c r="F84" s="83">
        <v>18130.650000000001</v>
      </c>
    </row>
    <row r="85" spans="2:13" ht="12.6" customHeight="1" x14ac:dyDescent="0.2">
      <c r="B85" s="32" t="s">
        <v>108</v>
      </c>
      <c r="C85" s="83"/>
      <c r="D85" s="32" t="s">
        <v>108</v>
      </c>
      <c r="E85" s="83"/>
      <c r="F85" s="83"/>
    </row>
    <row r="86" spans="2:13" ht="14.4" customHeight="1" x14ac:dyDescent="0.2">
      <c r="B86" s="23" t="s">
        <v>112</v>
      </c>
      <c r="C86" s="83"/>
      <c r="D86" s="23" t="s">
        <v>112</v>
      </c>
      <c r="E86" s="83"/>
      <c r="F86" s="83">
        <v>52460</v>
      </c>
    </row>
    <row r="87" spans="2:13" ht="16.5" customHeight="1" x14ac:dyDescent="0.2">
      <c r="B87" s="80" t="s">
        <v>72</v>
      </c>
      <c r="C87" s="84">
        <f>SUM(C54:C86)</f>
        <v>97233.209999999992</v>
      </c>
      <c r="D87" s="80" t="s">
        <v>72</v>
      </c>
      <c r="E87" s="69"/>
      <c r="F87" s="85">
        <f>SUM(F54:F86)</f>
        <v>565357.27</v>
      </c>
    </row>
    <row r="88" spans="2:13" x14ac:dyDescent="0.2">
      <c r="B88" s="42"/>
      <c r="C88" s="45"/>
      <c r="D88" s="42"/>
      <c r="E88" s="44"/>
      <c r="F88" s="46"/>
      <c r="H88" s="4"/>
    </row>
    <row r="89" spans="2:13" x14ac:dyDescent="0.2">
      <c r="B89" s="1" t="s">
        <v>92</v>
      </c>
      <c r="D89" s="14"/>
      <c r="E89" s="14"/>
      <c r="H89" s="4"/>
    </row>
    <row r="90" spans="2:13" ht="9" customHeight="1" x14ac:dyDescent="0.2">
      <c r="H90" s="4"/>
    </row>
    <row r="91" spans="2:13" x14ac:dyDescent="0.2">
      <c r="B91" s="1" t="s">
        <v>16</v>
      </c>
      <c r="D91" s="6">
        <v>2025</v>
      </c>
      <c r="E91" s="122">
        <v>2024</v>
      </c>
      <c r="H91" s="4"/>
    </row>
    <row r="92" spans="2:13" ht="8.25" customHeight="1" x14ac:dyDescent="0.2">
      <c r="B92" s="1"/>
      <c r="C92" s="5"/>
      <c r="D92" s="122"/>
      <c r="E92" s="122"/>
      <c r="H92" s="4"/>
    </row>
    <row r="93" spans="2:13" x14ac:dyDescent="0.2">
      <c r="B93" s="2" t="s">
        <v>0</v>
      </c>
      <c r="C93" s="5"/>
      <c r="D93" s="125">
        <v>8764169</v>
      </c>
      <c r="E93" s="75">
        <v>8764169</v>
      </c>
      <c r="H93" s="4"/>
    </row>
    <row r="94" spans="2:13" x14ac:dyDescent="0.2">
      <c r="B94" s="47" t="s">
        <v>23</v>
      </c>
      <c r="C94" s="5"/>
      <c r="D94" s="126">
        <v>-656220.43999999994</v>
      </c>
      <c r="E94" s="76">
        <v>3605082</v>
      </c>
      <c r="F94" s="7"/>
      <c r="G94" s="4"/>
      <c r="H94" s="4"/>
      <c r="M94" s="5"/>
    </row>
    <row r="95" spans="2:13" ht="13.2" x14ac:dyDescent="0.35">
      <c r="B95" s="2" t="s">
        <v>24</v>
      </c>
      <c r="C95" s="5"/>
      <c r="D95" s="126">
        <v>230302.47</v>
      </c>
      <c r="E95" s="77">
        <v>-143307</v>
      </c>
      <c r="F95" s="52"/>
      <c r="G95" s="68"/>
      <c r="H95" s="4"/>
      <c r="M95" s="5"/>
    </row>
    <row r="96" spans="2:13" ht="12" x14ac:dyDescent="0.25">
      <c r="B96" s="2" t="s">
        <v>2</v>
      </c>
      <c r="C96" s="5"/>
      <c r="D96" s="126">
        <v>10206224</v>
      </c>
      <c r="E96" s="78">
        <v>7441037.3499999996</v>
      </c>
      <c r="F96" s="53"/>
      <c r="G96" s="61"/>
      <c r="H96" s="4"/>
      <c r="M96" s="121"/>
    </row>
    <row r="97" spans="2:14" ht="14.25" customHeight="1" x14ac:dyDescent="0.25">
      <c r="B97" s="1" t="s">
        <v>1</v>
      </c>
      <c r="C97" s="5"/>
      <c r="D97" s="127">
        <f>SUM(D93:D96)</f>
        <v>18544475.030000001</v>
      </c>
      <c r="E97" s="123">
        <f>SUM(E93:E96)</f>
        <v>19666981.350000001</v>
      </c>
      <c r="G97" s="61"/>
      <c r="M97" s="121"/>
    </row>
    <row r="98" spans="2:14" ht="12" x14ac:dyDescent="0.25">
      <c r="C98" s="5"/>
      <c r="D98" s="128"/>
      <c r="E98" s="124"/>
      <c r="G98" s="4"/>
      <c r="H98" s="4"/>
      <c r="M98" s="121"/>
    </row>
    <row r="99" spans="2:14" ht="12" x14ac:dyDescent="0.25">
      <c r="E99" s="8"/>
      <c r="G99" s="4"/>
      <c r="H99" s="4"/>
      <c r="M99" s="121"/>
    </row>
    <row r="100" spans="2:14" x14ac:dyDescent="0.2">
      <c r="B100" s="1" t="s">
        <v>93</v>
      </c>
      <c r="G100" s="4"/>
      <c r="H100" s="4"/>
      <c r="M100" s="5"/>
    </row>
    <row r="101" spans="2:14" x14ac:dyDescent="0.2">
      <c r="B101" s="1"/>
      <c r="G101" s="4"/>
      <c r="H101" s="4"/>
      <c r="M101" s="5"/>
    </row>
    <row r="102" spans="2:14" x14ac:dyDescent="0.2">
      <c r="B102" s="2" t="s">
        <v>98</v>
      </c>
      <c r="G102" s="4"/>
      <c r="H102" s="4"/>
    </row>
    <row r="103" spans="2:14" x14ac:dyDescent="0.2">
      <c r="B103" s="2" t="s">
        <v>14</v>
      </c>
      <c r="D103" s="3">
        <v>2025</v>
      </c>
      <c r="E103" s="6">
        <v>2024</v>
      </c>
      <c r="G103" s="4"/>
      <c r="H103" s="4"/>
    </row>
    <row r="104" spans="2:14" x14ac:dyDescent="0.2">
      <c r="B104" s="2" t="s">
        <v>26</v>
      </c>
      <c r="D104" s="66">
        <v>12601800</v>
      </c>
      <c r="E104" s="66">
        <v>15974416.18</v>
      </c>
    </row>
    <row r="105" spans="2:14" x14ac:dyDescent="0.2">
      <c r="D105" s="66"/>
      <c r="E105" s="66"/>
    </row>
    <row r="106" spans="2:14" x14ac:dyDescent="0.2">
      <c r="B106" s="1" t="s">
        <v>145</v>
      </c>
      <c r="C106" s="1"/>
      <c r="D106" s="66"/>
      <c r="E106" s="8"/>
      <c r="H106" s="4"/>
    </row>
    <row r="107" spans="2:14" ht="11.4" customHeight="1" x14ac:dyDescent="0.25">
      <c r="B107" s="2" t="s">
        <v>146</v>
      </c>
      <c r="D107" s="134"/>
      <c r="E107" s="19"/>
      <c r="H107" s="4"/>
    </row>
    <row r="108" spans="2:14" x14ac:dyDescent="0.2">
      <c r="B108" s="2" t="s">
        <v>147</v>
      </c>
      <c r="D108" s="134"/>
      <c r="E108" s="66"/>
      <c r="H108" s="4"/>
    </row>
    <row r="109" spans="2:14" x14ac:dyDescent="0.2">
      <c r="D109" s="93"/>
      <c r="E109" s="66"/>
      <c r="H109" s="4"/>
    </row>
    <row r="110" spans="2:14" x14ac:dyDescent="0.2">
      <c r="B110" s="1" t="s">
        <v>94</v>
      </c>
      <c r="H110" s="4"/>
      <c r="N110" s="103"/>
    </row>
    <row r="111" spans="2:14" x14ac:dyDescent="0.2">
      <c r="B111" s="1"/>
      <c r="N111" s="103"/>
    </row>
    <row r="112" spans="2:14" x14ac:dyDescent="0.2">
      <c r="B112" s="2" t="s">
        <v>121</v>
      </c>
      <c r="N112" s="103"/>
    </row>
    <row r="113" spans="2:14" x14ac:dyDescent="0.2">
      <c r="N113" s="103"/>
    </row>
    <row r="114" spans="2:14" ht="15.75" customHeight="1" x14ac:dyDescent="0.2">
      <c r="B114" s="108" t="s">
        <v>17</v>
      </c>
      <c r="C114" s="109"/>
      <c r="D114" s="107">
        <v>2025</v>
      </c>
      <c r="E114" s="107">
        <v>2024</v>
      </c>
      <c r="N114" s="103"/>
    </row>
    <row r="115" spans="2:14" x14ac:dyDescent="0.2">
      <c r="B115" s="69" t="s">
        <v>27</v>
      </c>
      <c r="C115" s="69"/>
      <c r="D115" s="36">
        <v>6023800</v>
      </c>
      <c r="E115" s="36">
        <v>5774020.6600000001</v>
      </c>
      <c r="I115" s="4"/>
      <c r="N115" s="103"/>
    </row>
    <row r="116" spans="2:14" x14ac:dyDescent="0.2">
      <c r="B116" s="136" t="s">
        <v>28</v>
      </c>
      <c r="C116" s="137"/>
      <c r="D116" s="36">
        <v>826500</v>
      </c>
      <c r="E116" s="36">
        <v>671000</v>
      </c>
      <c r="I116" s="4"/>
      <c r="N116" s="103"/>
    </row>
    <row r="117" spans="2:14" ht="12" customHeight="1" x14ac:dyDescent="0.2">
      <c r="B117" s="148" t="s">
        <v>54</v>
      </c>
      <c r="C117" s="149"/>
      <c r="D117" s="37">
        <v>870000</v>
      </c>
      <c r="E117" s="37">
        <v>870000</v>
      </c>
      <c r="I117" s="4"/>
      <c r="N117" s="103"/>
    </row>
    <row r="118" spans="2:14" ht="12" customHeight="1" x14ac:dyDescent="0.2">
      <c r="B118" s="131" t="s">
        <v>144</v>
      </c>
      <c r="C118" s="132"/>
      <c r="D118" s="37">
        <v>0</v>
      </c>
      <c r="E118" s="37">
        <v>0</v>
      </c>
      <c r="I118" s="4"/>
      <c r="N118" s="103"/>
    </row>
    <row r="119" spans="2:14" ht="12" customHeight="1" x14ac:dyDescent="0.2">
      <c r="B119" s="150" t="s">
        <v>59</v>
      </c>
      <c r="C119" s="151"/>
      <c r="D119" s="37">
        <v>0</v>
      </c>
      <c r="E119" s="37">
        <v>101522.85</v>
      </c>
      <c r="N119" s="103"/>
    </row>
    <row r="120" spans="2:14" ht="12" customHeight="1" x14ac:dyDescent="0.2">
      <c r="B120" s="95" t="s">
        <v>131</v>
      </c>
      <c r="C120" s="96"/>
      <c r="D120" s="37">
        <v>1051083.32</v>
      </c>
      <c r="E120" s="37">
        <v>0</v>
      </c>
      <c r="N120" s="103"/>
    </row>
    <row r="121" spans="2:14" ht="12" customHeight="1" x14ac:dyDescent="0.2">
      <c r="B121" s="95" t="s">
        <v>132</v>
      </c>
      <c r="C121" s="96"/>
      <c r="D121" s="37">
        <v>55000</v>
      </c>
      <c r="E121" s="37">
        <v>0</v>
      </c>
      <c r="N121" s="103"/>
    </row>
    <row r="122" spans="2:14" ht="12" customHeight="1" x14ac:dyDescent="0.2">
      <c r="B122" s="148" t="s">
        <v>53</v>
      </c>
      <c r="C122" s="149"/>
      <c r="D122" s="37">
        <v>488770.42</v>
      </c>
      <c r="E122" s="37">
        <v>475894.42</v>
      </c>
      <c r="N122" s="103"/>
    </row>
    <row r="123" spans="2:14" ht="14.25" customHeight="1" x14ac:dyDescent="0.2">
      <c r="B123" s="148" t="s">
        <v>52</v>
      </c>
      <c r="C123" s="149"/>
      <c r="D123" s="37">
        <v>489459.8</v>
      </c>
      <c r="E123" s="37">
        <v>476582.52</v>
      </c>
      <c r="N123" s="103"/>
    </row>
    <row r="124" spans="2:14" ht="12" customHeight="1" x14ac:dyDescent="0.2">
      <c r="B124" s="148" t="s">
        <v>60</v>
      </c>
      <c r="C124" s="149"/>
      <c r="D124" s="37">
        <v>81199.66</v>
      </c>
      <c r="E124" s="37">
        <v>78463.55</v>
      </c>
      <c r="N124" s="5"/>
    </row>
    <row r="125" spans="2:14" x14ac:dyDescent="0.2">
      <c r="B125" s="136" t="s">
        <v>29</v>
      </c>
      <c r="C125" s="137"/>
      <c r="D125" s="37">
        <v>141060</v>
      </c>
      <c r="E125" s="37">
        <v>130200</v>
      </c>
      <c r="N125" s="5"/>
    </row>
    <row r="126" spans="2:14" x14ac:dyDescent="0.2">
      <c r="B126" s="136" t="s">
        <v>101</v>
      </c>
      <c r="C126" s="137"/>
      <c r="D126" s="37">
        <v>0</v>
      </c>
      <c r="E126" s="37">
        <v>180000</v>
      </c>
      <c r="N126" s="5"/>
    </row>
    <row r="127" spans="2:14" ht="11.25" customHeight="1" x14ac:dyDescent="0.2">
      <c r="B127" s="152" t="s">
        <v>51</v>
      </c>
      <c r="C127" s="153"/>
      <c r="D127" s="88">
        <f>SUM(D115:D126)</f>
        <v>10026873.200000001</v>
      </c>
      <c r="E127" s="88">
        <f>SUM(E115:E125)</f>
        <v>8577684</v>
      </c>
      <c r="N127" s="5"/>
    </row>
    <row r="128" spans="2:14" ht="11.25" customHeight="1" x14ac:dyDescent="0.2">
      <c r="B128" s="35"/>
      <c r="C128" s="35"/>
      <c r="D128" s="43"/>
      <c r="E128" s="43"/>
    </row>
    <row r="129" spans="2:7" ht="9" customHeight="1" x14ac:dyDescent="0.2">
      <c r="B129" s="10"/>
      <c r="C129" s="10"/>
      <c r="D129" s="9"/>
      <c r="E129" s="9"/>
      <c r="F129" s="9"/>
      <c r="G129" s="9"/>
    </row>
    <row r="130" spans="2:7" ht="12" customHeight="1" x14ac:dyDescent="0.2">
      <c r="B130" s="1" t="s">
        <v>122</v>
      </c>
    </row>
    <row r="131" spans="2:7" ht="12" customHeight="1" x14ac:dyDescent="0.2"/>
    <row r="132" spans="2:7" ht="9" customHeight="1" x14ac:dyDescent="0.2"/>
    <row r="133" spans="2:7" x14ac:dyDescent="0.2">
      <c r="B133" s="1" t="s">
        <v>95</v>
      </c>
    </row>
    <row r="134" spans="2:7" ht="8.25" customHeight="1" x14ac:dyDescent="0.2">
      <c r="B134" s="1"/>
    </row>
    <row r="135" spans="2:7" x14ac:dyDescent="0.2">
      <c r="B135" s="2" t="s">
        <v>123</v>
      </c>
      <c r="G135" s="5"/>
    </row>
    <row r="136" spans="2:7" x14ac:dyDescent="0.2">
      <c r="G136" s="5"/>
    </row>
    <row r="137" spans="2:7" ht="15.75" customHeight="1" x14ac:dyDescent="0.2">
      <c r="B137" s="146" t="s">
        <v>14</v>
      </c>
      <c r="C137" s="146"/>
      <c r="D137" s="107">
        <v>2025</v>
      </c>
      <c r="E137" s="107">
        <v>2024</v>
      </c>
      <c r="G137" s="17"/>
    </row>
    <row r="138" spans="2:7" x14ac:dyDescent="0.2">
      <c r="B138" s="147" t="s">
        <v>30</v>
      </c>
      <c r="C138" s="147"/>
      <c r="D138" s="39">
        <v>128181.84</v>
      </c>
      <c r="E138" s="39">
        <v>143210.23999999999</v>
      </c>
      <c r="G138" s="17"/>
    </row>
    <row r="139" spans="2:7" x14ac:dyDescent="0.2">
      <c r="B139" s="147" t="s">
        <v>73</v>
      </c>
      <c r="C139" s="147"/>
      <c r="D139" s="39">
        <v>226337.5</v>
      </c>
      <c r="E139" s="39"/>
      <c r="G139" s="17"/>
    </row>
    <row r="140" spans="2:7" x14ac:dyDescent="0.2">
      <c r="B140" s="147" t="s">
        <v>62</v>
      </c>
      <c r="C140" s="147"/>
      <c r="D140" s="39">
        <v>77333.19</v>
      </c>
      <c r="E140" s="39">
        <v>36622.5</v>
      </c>
      <c r="G140" s="17"/>
    </row>
    <row r="141" spans="2:7" x14ac:dyDescent="0.2">
      <c r="B141" s="154" t="s">
        <v>136</v>
      </c>
      <c r="C141" s="155"/>
      <c r="D141" s="39">
        <v>36907.5</v>
      </c>
      <c r="E141" s="39">
        <v>0</v>
      </c>
      <c r="G141" s="17"/>
    </row>
    <row r="142" spans="2:7" x14ac:dyDescent="0.2">
      <c r="B142" s="147" t="s">
        <v>47</v>
      </c>
      <c r="C142" s="147"/>
      <c r="D142" s="39">
        <v>12145</v>
      </c>
      <c r="E142" s="39">
        <v>0</v>
      </c>
      <c r="G142" s="17"/>
    </row>
    <row r="143" spans="2:7" x14ac:dyDescent="0.2">
      <c r="B143" s="154" t="s">
        <v>135</v>
      </c>
      <c r="C143" s="155"/>
      <c r="D143" s="39">
        <v>5894.5</v>
      </c>
      <c r="E143" s="39">
        <v>0</v>
      </c>
      <c r="F143" s="4"/>
      <c r="G143" s="17"/>
    </row>
    <row r="144" spans="2:7" x14ac:dyDescent="0.2">
      <c r="B144" s="147" t="s">
        <v>61</v>
      </c>
      <c r="C144" s="147"/>
      <c r="D144" s="39">
        <v>22082.6</v>
      </c>
      <c r="E144" s="39">
        <v>4360.5</v>
      </c>
      <c r="F144" s="4"/>
      <c r="G144" s="17"/>
    </row>
    <row r="145" spans="2:7" x14ac:dyDescent="0.2">
      <c r="B145" s="147" t="s">
        <v>31</v>
      </c>
      <c r="C145" s="147"/>
      <c r="D145" s="39">
        <v>495856.83</v>
      </c>
      <c r="E145" s="39">
        <v>495530.26</v>
      </c>
      <c r="F145" s="4"/>
      <c r="G145" s="17"/>
    </row>
    <row r="146" spans="2:7" x14ac:dyDescent="0.2">
      <c r="B146" s="147" t="s">
        <v>32</v>
      </c>
      <c r="C146" s="147"/>
      <c r="D146" s="39">
        <v>280256.17</v>
      </c>
      <c r="E146" s="39">
        <v>168303.76</v>
      </c>
      <c r="F146" s="4"/>
      <c r="G146" s="17"/>
    </row>
    <row r="147" spans="2:7" x14ac:dyDescent="0.2">
      <c r="B147" s="147" t="s">
        <v>33</v>
      </c>
      <c r="C147" s="147"/>
      <c r="D147" s="39">
        <v>113400</v>
      </c>
      <c r="E147" s="39">
        <v>526865.01</v>
      </c>
      <c r="F147" s="5"/>
      <c r="G147" s="17"/>
    </row>
    <row r="148" spans="2:7" x14ac:dyDescent="0.2">
      <c r="B148" s="147" t="s">
        <v>34</v>
      </c>
      <c r="C148" s="147"/>
      <c r="D148" s="39">
        <v>1448.81</v>
      </c>
      <c r="E148" s="39">
        <v>12071.22</v>
      </c>
      <c r="F148" s="11"/>
      <c r="G148" s="17"/>
    </row>
    <row r="149" spans="2:7" x14ac:dyDescent="0.2">
      <c r="B149" s="90" t="s">
        <v>143</v>
      </c>
      <c r="C149" s="90"/>
      <c r="D149" s="39">
        <v>0</v>
      </c>
      <c r="E149" s="39">
        <v>24323.87</v>
      </c>
      <c r="F149" s="11"/>
      <c r="G149" s="17"/>
    </row>
    <row r="150" spans="2:7" x14ac:dyDescent="0.2">
      <c r="B150" s="147" t="s">
        <v>35</v>
      </c>
      <c r="C150" s="147"/>
      <c r="D150" s="39">
        <v>64945.53</v>
      </c>
      <c r="E150" s="39">
        <v>66374.83</v>
      </c>
      <c r="F150" s="5"/>
      <c r="G150" s="17"/>
    </row>
    <row r="151" spans="2:7" ht="11.25" customHeight="1" x14ac:dyDescent="0.2">
      <c r="B151" s="156" t="s">
        <v>46</v>
      </c>
      <c r="C151" s="156"/>
      <c r="D151" s="36">
        <v>28329.1</v>
      </c>
      <c r="E151" s="36">
        <v>41008.699999999997</v>
      </c>
      <c r="F151" s="12"/>
      <c r="G151" s="17"/>
    </row>
    <row r="152" spans="2:7" x14ac:dyDescent="0.2">
      <c r="B152" s="157" t="s">
        <v>48</v>
      </c>
      <c r="C152" s="157"/>
      <c r="D152" s="36">
        <v>74617.570000000007</v>
      </c>
      <c r="E152" s="36">
        <v>65856</v>
      </c>
      <c r="F152" s="12"/>
      <c r="G152" s="17"/>
    </row>
    <row r="153" spans="2:7" x14ac:dyDescent="0.2">
      <c r="B153" s="158"/>
      <c r="C153" s="159"/>
      <c r="D153" s="36"/>
      <c r="E153" s="36"/>
      <c r="F153" s="12"/>
      <c r="G153" s="17"/>
    </row>
    <row r="154" spans="2:7" ht="15.75" customHeight="1" x14ac:dyDescent="0.2">
      <c r="B154" s="145" t="s">
        <v>49</v>
      </c>
      <c r="C154" s="145"/>
      <c r="D154" s="86">
        <f>SUM(D138:D153)</f>
        <v>1567736.1400000001</v>
      </c>
      <c r="E154" s="87">
        <f>SUM(E138:E152)</f>
        <v>1584526.8900000001</v>
      </c>
      <c r="G154" s="41"/>
    </row>
    <row r="155" spans="2:7" ht="39.6" customHeight="1" x14ac:dyDescent="0.2">
      <c r="B155" s="13"/>
      <c r="C155" s="5"/>
      <c r="D155" s="15"/>
      <c r="E155" s="16"/>
      <c r="F155" s="4"/>
      <c r="G155" s="40"/>
    </row>
    <row r="156" spans="2:7" x14ac:dyDescent="0.2">
      <c r="B156" s="48" t="s">
        <v>96</v>
      </c>
      <c r="C156" s="47"/>
      <c r="D156" s="49"/>
      <c r="E156" s="49"/>
      <c r="F156" s="4"/>
      <c r="G156" s="40"/>
    </row>
    <row r="157" spans="2:7" x14ac:dyDescent="0.2">
      <c r="B157" s="48"/>
      <c r="C157" s="47"/>
      <c r="D157" s="49"/>
      <c r="E157" s="49"/>
      <c r="F157" s="4"/>
      <c r="G157" s="17"/>
    </row>
    <row r="158" spans="2:7" x14ac:dyDescent="0.2">
      <c r="B158" s="47" t="s">
        <v>124</v>
      </c>
      <c r="C158" s="47"/>
      <c r="D158" s="49"/>
      <c r="E158" s="49"/>
      <c r="F158" s="8"/>
      <c r="G158" s="17"/>
    </row>
    <row r="159" spans="2:7" x14ac:dyDescent="0.2">
      <c r="B159" s="47"/>
      <c r="C159" s="47"/>
      <c r="D159" s="49"/>
      <c r="E159" s="49"/>
      <c r="G159" s="17"/>
    </row>
    <row r="160" spans="2:7" x14ac:dyDescent="0.2">
      <c r="B160" s="47" t="s">
        <v>16</v>
      </c>
      <c r="C160" s="47"/>
      <c r="D160" s="62">
        <v>2025</v>
      </c>
      <c r="E160" s="62">
        <v>2024</v>
      </c>
      <c r="G160" s="17"/>
    </row>
    <row r="161" spans="2:14" x14ac:dyDescent="0.2">
      <c r="B161" s="47" t="s">
        <v>77</v>
      </c>
      <c r="C161" s="47"/>
      <c r="D161" s="54"/>
      <c r="E161" s="54"/>
      <c r="G161" s="17"/>
    </row>
    <row r="162" spans="2:14" x14ac:dyDescent="0.2">
      <c r="B162" s="47" t="s">
        <v>137</v>
      </c>
      <c r="C162" s="47"/>
      <c r="D162" s="54">
        <v>4746.8599999999997</v>
      </c>
      <c r="E162" s="54"/>
      <c r="G162" s="17"/>
    </row>
    <row r="163" spans="2:14" x14ac:dyDescent="0.2">
      <c r="B163" s="47" t="s">
        <v>76</v>
      </c>
      <c r="C163" s="47"/>
      <c r="D163" s="54">
        <v>76684.5</v>
      </c>
      <c r="E163" s="54">
        <v>997016.16</v>
      </c>
      <c r="G163" s="17"/>
    </row>
    <row r="164" spans="2:14" ht="13.2" x14ac:dyDescent="0.35">
      <c r="B164" s="47" t="s">
        <v>75</v>
      </c>
      <c r="C164" s="47"/>
      <c r="D164" s="160">
        <v>386633.09</v>
      </c>
      <c r="E164" s="55"/>
      <c r="G164" s="17"/>
    </row>
    <row r="165" spans="2:14" ht="12" thickBot="1" x14ac:dyDescent="0.25">
      <c r="B165" s="47" t="s">
        <v>18</v>
      </c>
      <c r="C165" s="47"/>
      <c r="D165" s="67">
        <f>SUM(D161:D164)</f>
        <v>468064.45</v>
      </c>
      <c r="E165" s="67">
        <f>SUM(E161:E164)</f>
        <v>997016.16</v>
      </c>
      <c r="G165" s="17"/>
    </row>
    <row r="166" spans="2:14" ht="12" thickTop="1" x14ac:dyDescent="0.2">
      <c r="B166" s="47"/>
      <c r="C166" s="47"/>
      <c r="D166" s="47"/>
      <c r="E166" s="47"/>
      <c r="F166" s="47"/>
      <c r="G166" s="17"/>
    </row>
    <row r="167" spans="2:14" x14ac:dyDescent="0.2">
      <c r="B167" s="47"/>
      <c r="C167" s="47"/>
      <c r="D167" s="47"/>
      <c r="E167" s="47"/>
      <c r="F167" s="47"/>
      <c r="G167" s="17"/>
    </row>
    <row r="168" spans="2:14" x14ac:dyDescent="0.2">
      <c r="B168" s="47"/>
      <c r="C168" s="47"/>
      <c r="D168" s="47"/>
      <c r="E168" s="47"/>
      <c r="F168" s="47"/>
      <c r="G168" s="17"/>
    </row>
    <row r="169" spans="2:14" x14ac:dyDescent="0.2">
      <c r="B169" s="1" t="s">
        <v>97</v>
      </c>
      <c r="G169" s="40"/>
    </row>
    <row r="170" spans="2:14" x14ac:dyDescent="0.2">
      <c r="B170" s="1"/>
      <c r="G170" s="40"/>
      <c r="J170" s="5"/>
      <c r="M170" s="5"/>
      <c r="N170" s="5"/>
    </row>
    <row r="171" spans="2:14" x14ac:dyDescent="0.2">
      <c r="B171" s="2" t="s">
        <v>127</v>
      </c>
      <c r="G171" s="40"/>
      <c r="J171" s="40"/>
      <c r="M171" s="5"/>
      <c r="N171" s="5"/>
    </row>
    <row r="172" spans="2:14" x14ac:dyDescent="0.2">
      <c r="B172" s="1"/>
      <c r="G172" s="40"/>
      <c r="J172" s="40"/>
      <c r="M172" s="5"/>
      <c r="N172" s="5"/>
    </row>
    <row r="173" spans="2:14" ht="21" customHeight="1" x14ac:dyDescent="0.2">
      <c r="B173" s="104" t="s">
        <v>14</v>
      </c>
      <c r="C173" s="105"/>
      <c r="D173" s="106">
        <v>2025</v>
      </c>
      <c r="E173" s="106">
        <v>2024</v>
      </c>
      <c r="G173" s="40"/>
      <c r="J173" s="40"/>
      <c r="M173" s="5"/>
      <c r="N173" s="5"/>
    </row>
    <row r="174" spans="2:14" ht="10.8" customHeight="1" x14ac:dyDescent="0.2">
      <c r="B174" s="138"/>
      <c r="C174" s="139"/>
      <c r="D174" s="89"/>
      <c r="E174" s="89"/>
      <c r="G174" s="40"/>
      <c r="J174" s="40"/>
      <c r="M174" s="5"/>
      <c r="N174" s="5"/>
    </row>
    <row r="175" spans="2:14" x14ac:dyDescent="0.2">
      <c r="B175" s="140"/>
      <c r="C175" s="141"/>
      <c r="D175" s="89"/>
      <c r="E175" s="89"/>
      <c r="G175" s="40"/>
      <c r="J175" s="40"/>
      <c r="M175" s="103"/>
      <c r="N175" s="5"/>
    </row>
    <row r="176" spans="2:14" x14ac:dyDescent="0.2">
      <c r="B176" s="136" t="s">
        <v>38</v>
      </c>
      <c r="C176" s="137"/>
      <c r="D176" s="63">
        <v>96884.38</v>
      </c>
      <c r="E176" s="63">
        <v>107360.72</v>
      </c>
      <c r="G176" s="40"/>
      <c r="J176" s="40"/>
      <c r="M176" s="103"/>
      <c r="N176" s="5"/>
    </row>
    <row r="177" spans="2:14" x14ac:dyDescent="0.2">
      <c r="B177" s="136" t="s">
        <v>39</v>
      </c>
      <c r="C177" s="137"/>
      <c r="D177" s="63">
        <v>162162</v>
      </c>
      <c r="E177" s="63">
        <v>95099.32</v>
      </c>
      <c r="G177" s="40"/>
      <c r="J177" s="40"/>
      <c r="M177" s="103"/>
      <c r="N177" s="5"/>
    </row>
    <row r="178" spans="2:14" x14ac:dyDescent="0.2">
      <c r="B178" s="136" t="s">
        <v>40</v>
      </c>
      <c r="C178" s="137"/>
      <c r="D178" s="63">
        <v>192809.32</v>
      </c>
      <c r="E178" s="63">
        <v>138312.49</v>
      </c>
      <c r="G178" s="40"/>
      <c r="J178" s="40"/>
      <c r="M178" s="5"/>
      <c r="N178" s="5"/>
    </row>
    <row r="179" spans="2:14" x14ac:dyDescent="0.2">
      <c r="B179" s="91" t="s">
        <v>119</v>
      </c>
      <c r="C179" s="92"/>
      <c r="D179" s="63">
        <v>18678.900000000001</v>
      </c>
      <c r="E179" s="63">
        <v>29069.48</v>
      </c>
      <c r="G179" s="40"/>
      <c r="J179" s="40"/>
      <c r="M179" s="5"/>
      <c r="N179" s="5"/>
    </row>
    <row r="180" spans="2:14" x14ac:dyDescent="0.2">
      <c r="B180" s="136" t="s">
        <v>41</v>
      </c>
      <c r="C180" s="137"/>
      <c r="D180" s="63">
        <v>861</v>
      </c>
      <c r="E180" s="63">
        <v>9100</v>
      </c>
      <c r="G180" s="40"/>
      <c r="J180" s="40"/>
      <c r="M180" s="5"/>
      <c r="N180" s="5"/>
    </row>
    <row r="181" spans="2:14" x14ac:dyDescent="0.2">
      <c r="B181" s="136" t="s">
        <v>42</v>
      </c>
      <c r="C181" s="137"/>
      <c r="D181" s="63">
        <v>237100</v>
      </c>
      <c r="E181" s="63">
        <v>268050</v>
      </c>
      <c r="G181" s="40"/>
      <c r="J181" s="40"/>
      <c r="M181" s="5"/>
      <c r="N181" s="5"/>
    </row>
    <row r="182" spans="2:14" x14ac:dyDescent="0.2">
      <c r="B182" s="136" t="s">
        <v>45</v>
      </c>
      <c r="C182" s="137"/>
      <c r="D182" s="63">
        <v>159976.97</v>
      </c>
      <c r="E182" s="63">
        <v>195129.46</v>
      </c>
      <c r="G182" s="40"/>
      <c r="J182" s="40"/>
    </row>
    <row r="183" spans="2:14" x14ac:dyDescent="0.2">
      <c r="B183" s="136" t="s">
        <v>64</v>
      </c>
      <c r="C183" s="137"/>
      <c r="D183" s="63">
        <v>55052.5</v>
      </c>
      <c r="E183" s="63">
        <v>40137.5</v>
      </c>
      <c r="G183" s="40"/>
      <c r="J183" s="40"/>
    </row>
    <row r="184" spans="2:14" x14ac:dyDescent="0.2">
      <c r="B184" s="136" t="s">
        <v>134</v>
      </c>
      <c r="C184" s="137"/>
      <c r="D184" s="63">
        <v>42976.959999999999</v>
      </c>
      <c r="E184" s="63">
        <v>0</v>
      </c>
      <c r="G184" s="40"/>
      <c r="J184" s="40"/>
    </row>
    <row r="185" spans="2:14" x14ac:dyDescent="0.2">
      <c r="B185" s="136" t="s">
        <v>133</v>
      </c>
      <c r="C185" s="137"/>
      <c r="D185" s="63">
        <v>5225</v>
      </c>
      <c r="E185" s="63">
        <v>0</v>
      </c>
      <c r="G185" s="40"/>
      <c r="J185" s="40"/>
    </row>
    <row r="186" spans="2:14" x14ac:dyDescent="0.2">
      <c r="B186" s="136" t="s">
        <v>43</v>
      </c>
      <c r="C186" s="137"/>
      <c r="D186" s="63">
        <v>104861.48</v>
      </c>
      <c r="E186" s="63">
        <v>19893.419999999998</v>
      </c>
      <c r="G186" s="40"/>
      <c r="J186" s="5"/>
    </row>
    <row r="187" spans="2:14" x14ac:dyDescent="0.2">
      <c r="B187" s="136" t="s">
        <v>55</v>
      </c>
      <c r="C187" s="137"/>
      <c r="D187" s="63">
        <v>0</v>
      </c>
      <c r="E187" s="63">
        <v>7624.28</v>
      </c>
      <c r="G187" s="40"/>
      <c r="J187" s="5"/>
    </row>
    <row r="188" spans="2:14" x14ac:dyDescent="0.2">
      <c r="B188" s="136" t="s">
        <v>44</v>
      </c>
      <c r="C188" s="137"/>
      <c r="D188" s="63">
        <v>76677.710000000006</v>
      </c>
      <c r="E188" s="63">
        <v>64179.83</v>
      </c>
      <c r="G188" s="40"/>
    </row>
    <row r="189" spans="2:14" x14ac:dyDescent="0.2">
      <c r="B189" s="136" t="s">
        <v>63</v>
      </c>
      <c r="C189" s="137"/>
      <c r="D189" s="63">
        <v>35261.15</v>
      </c>
      <c r="E189" s="63">
        <v>56151</v>
      </c>
      <c r="G189" s="40"/>
    </row>
    <row r="190" spans="2:14" x14ac:dyDescent="0.2">
      <c r="B190" s="142" t="s">
        <v>50</v>
      </c>
      <c r="C190" s="143"/>
      <c r="D190" s="33">
        <f>SUM(D176:D189)</f>
        <v>1188527.3699999999</v>
      </c>
      <c r="E190" s="33">
        <f>SUM(E176:E189)</f>
        <v>1030107.5</v>
      </c>
      <c r="G190" s="4"/>
      <c r="H190" s="4"/>
    </row>
    <row r="191" spans="2:14" x14ac:dyDescent="0.2">
      <c r="B191" s="119"/>
      <c r="C191" s="119"/>
      <c r="D191" s="120"/>
      <c r="E191" s="120"/>
      <c r="G191" s="4"/>
      <c r="H191" s="4"/>
    </row>
    <row r="192" spans="2:14" x14ac:dyDescent="0.2">
      <c r="B192" s="1" t="s">
        <v>140</v>
      </c>
      <c r="E192" s="120"/>
      <c r="G192" s="4"/>
      <c r="H192" s="4"/>
    </row>
    <row r="193" spans="2:8" x14ac:dyDescent="0.2">
      <c r="B193" s="1"/>
      <c r="E193" s="120"/>
      <c r="G193" s="4"/>
      <c r="H193" s="4"/>
    </row>
    <row r="194" spans="2:8" x14ac:dyDescent="0.2">
      <c r="B194" s="2" t="s">
        <v>139</v>
      </c>
      <c r="E194" s="120"/>
      <c r="G194" s="4"/>
      <c r="H194" s="4"/>
    </row>
    <row r="195" spans="2:8" x14ac:dyDescent="0.2">
      <c r="G195" s="4"/>
      <c r="H195" s="4"/>
    </row>
    <row r="196" spans="2:8" x14ac:dyDescent="0.2">
      <c r="D196" s="3">
        <v>2025</v>
      </c>
      <c r="E196" s="6"/>
      <c r="G196" s="4"/>
      <c r="H196" s="4"/>
    </row>
    <row r="197" spans="2:8" ht="13.2" x14ac:dyDescent="0.35">
      <c r="B197" s="2" t="s">
        <v>142</v>
      </c>
      <c r="D197" s="129">
        <v>6819.28</v>
      </c>
      <c r="E197" s="66"/>
      <c r="G197" s="4"/>
      <c r="H197" s="4"/>
    </row>
    <row r="198" spans="2:8" x14ac:dyDescent="0.2">
      <c r="B198" s="2" t="s">
        <v>141</v>
      </c>
      <c r="D198" s="130">
        <f>SUM(D197)</f>
        <v>6819.28</v>
      </c>
      <c r="G198" s="4"/>
      <c r="H198" s="4"/>
    </row>
    <row r="199" spans="2:8" x14ac:dyDescent="0.2">
      <c r="G199" s="4"/>
      <c r="H199" s="4"/>
    </row>
    <row r="200" spans="2:8" x14ac:dyDescent="0.2">
      <c r="G200" s="4"/>
      <c r="H200" s="4"/>
    </row>
    <row r="201" spans="2:8" ht="13.2" x14ac:dyDescent="0.25">
      <c r="B201" s="18" t="s">
        <v>80</v>
      </c>
      <c r="C201" s="19"/>
      <c r="D201" s="19"/>
      <c r="E201" s="19"/>
      <c r="F201" s="19"/>
      <c r="G201" s="64"/>
      <c r="H201" s="4"/>
    </row>
    <row r="202" spans="2:8" ht="13.2" x14ac:dyDescent="0.25">
      <c r="B202" s="20" t="s">
        <v>57</v>
      </c>
      <c r="C202" s="19"/>
      <c r="D202" s="19"/>
      <c r="E202" s="19"/>
      <c r="F202" s="19"/>
      <c r="G202" s="19"/>
    </row>
    <row r="203" spans="2:8" ht="13.2" x14ac:dyDescent="0.25">
      <c r="B203" s="20" t="s">
        <v>125</v>
      </c>
      <c r="C203" s="19"/>
      <c r="D203" s="19"/>
      <c r="E203" s="19"/>
      <c r="F203" s="19"/>
      <c r="G203" s="19"/>
    </row>
    <row r="204" spans="2:8" ht="13.2" x14ac:dyDescent="0.25">
      <c r="B204" s="20"/>
      <c r="C204" s="19"/>
      <c r="D204" s="19"/>
      <c r="E204" s="19"/>
      <c r="F204" s="19"/>
      <c r="G204" s="19"/>
    </row>
    <row r="205" spans="2:8" ht="13.2" x14ac:dyDescent="0.25">
      <c r="B205" s="20" t="s">
        <v>58</v>
      </c>
      <c r="C205" s="19"/>
      <c r="D205" s="19"/>
      <c r="E205" s="19"/>
      <c r="F205" s="19"/>
      <c r="G205" s="19"/>
    </row>
    <row r="206" spans="2:8" ht="13.2" x14ac:dyDescent="0.25">
      <c r="B206" s="20" t="s">
        <v>126</v>
      </c>
      <c r="C206" s="19"/>
      <c r="D206" s="19"/>
      <c r="E206" s="19"/>
      <c r="F206" s="19"/>
      <c r="G206" s="19"/>
    </row>
    <row r="207" spans="2:8" ht="13.2" x14ac:dyDescent="0.25">
      <c r="B207" s="19"/>
      <c r="C207" s="19"/>
      <c r="D207" s="19"/>
      <c r="E207" s="19"/>
      <c r="F207" s="19"/>
      <c r="G207" s="19"/>
    </row>
    <row r="211" spans="3:6" x14ac:dyDescent="0.2">
      <c r="C211" s="5"/>
    </row>
    <row r="212" spans="3:6" x14ac:dyDescent="0.2">
      <c r="C212" s="17"/>
    </row>
    <row r="213" spans="3:6" x14ac:dyDescent="0.2">
      <c r="C213" s="17"/>
    </row>
    <row r="214" spans="3:6" x14ac:dyDescent="0.2">
      <c r="C214" s="17"/>
    </row>
    <row r="215" spans="3:6" x14ac:dyDescent="0.2">
      <c r="C215" s="17"/>
    </row>
    <row r="216" spans="3:6" x14ac:dyDescent="0.2">
      <c r="C216" s="17"/>
    </row>
    <row r="217" spans="3:6" x14ac:dyDescent="0.2">
      <c r="C217" s="17"/>
    </row>
    <row r="218" spans="3:6" x14ac:dyDescent="0.2">
      <c r="C218" s="17"/>
    </row>
    <row r="219" spans="3:6" x14ac:dyDescent="0.2">
      <c r="C219" s="17"/>
    </row>
    <row r="220" spans="3:6" x14ac:dyDescent="0.2">
      <c r="C220" s="17"/>
    </row>
    <row r="221" spans="3:6" x14ac:dyDescent="0.2">
      <c r="C221" s="17"/>
      <c r="F221" s="4"/>
    </row>
    <row r="222" spans="3:6" x14ac:dyDescent="0.2">
      <c r="C222" s="116"/>
      <c r="F222" s="4"/>
    </row>
    <row r="223" spans="3:6" x14ac:dyDescent="0.2">
      <c r="C223" s="116"/>
      <c r="F223" s="4"/>
    </row>
    <row r="224" spans="3:6" x14ac:dyDescent="0.2">
      <c r="C224" s="116"/>
      <c r="F224" s="4"/>
    </row>
    <row r="225" spans="3:3" x14ac:dyDescent="0.2">
      <c r="C225" s="116"/>
    </row>
    <row r="226" spans="3:3" ht="12" x14ac:dyDescent="0.25">
      <c r="C226" s="117"/>
    </row>
    <row r="227" spans="3:3" ht="12" x14ac:dyDescent="0.25">
      <c r="C227" s="118"/>
    </row>
    <row r="228" spans="3:3" x14ac:dyDescent="0.2">
      <c r="C228" s="17"/>
    </row>
    <row r="229" spans="3:3" x14ac:dyDescent="0.2">
      <c r="C229" s="17"/>
    </row>
    <row r="230" spans="3:3" x14ac:dyDescent="0.2">
      <c r="C230" s="17"/>
    </row>
    <row r="231" spans="3:3" x14ac:dyDescent="0.2">
      <c r="C231" s="17"/>
    </row>
    <row r="232" spans="3:3" x14ac:dyDescent="0.2">
      <c r="C232" s="17"/>
    </row>
    <row r="233" spans="3:3" x14ac:dyDescent="0.2">
      <c r="C233" s="17"/>
    </row>
    <row r="234" spans="3:3" x14ac:dyDescent="0.2">
      <c r="C234" s="17"/>
    </row>
    <row r="235" spans="3:3" x14ac:dyDescent="0.2">
      <c r="C235" s="17"/>
    </row>
    <row r="236" spans="3:3" x14ac:dyDescent="0.2">
      <c r="C236" s="17"/>
    </row>
    <row r="237" spans="3:3" x14ac:dyDescent="0.2">
      <c r="C237" s="17"/>
    </row>
    <row r="238" spans="3:3" x14ac:dyDescent="0.2">
      <c r="C238" s="17"/>
    </row>
    <row r="239" spans="3:3" x14ac:dyDescent="0.2">
      <c r="C239" s="17"/>
    </row>
    <row r="240" spans="3:3" x14ac:dyDescent="0.2">
      <c r="C240" s="17"/>
    </row>
    <row r="241" spans="3:3" x14ac:dyDescent="0.2">
      <c r="C241" s="17"/>
    </row>
    <row r="242" spans="3:3" x14ac:dyDescent="0.2">
      <c r="C242" s="17"/>
    </row>
    <row r="243" spans="3:3" x14ac:dyDescent="0.2">
      <c r="C243" s="17"/>
    </row>
    <row r="244" spans="3:3" x14ac:dyDescent="0.2">
      <c r="C244" s="17"/>
    </row>
    <row r="245" spans="3:3" x14ac:dyDescent="0.2">
      <c r="C245" s="17"/>
    </row>
    <row r="246" spans="3:3" x14ac:dyDescent="0.2">
      <c r="C246" s="17"/>
    </row>
    <row r="247" spans="3:3" x14ac:dyDescent="0.2">
      <c r="C247" s="17"/>
    </row>
    <row r="248" spans="3:3" x14ac:dyDescent="0.2">
      <c r="C248" s="17"/>
    </row>
    <row r="249" spans="3:3" x14ac:dyDescent="0.2">
      <c r="C249" s="17"/>
    </row>
    <row r="250" spans="3:3" x14ac:dyDescent="0.2">
      <c r="C250" s="17"/>
    </row>
    <row r="251" spans="3:3" x14ac:dyDescent="0.2">
      <c r="C251" s="17"/>
    </row>
    <row r="252" spans="3:3" x14ac:dyDescent="0.2">
      <c r="C252" s="17"/>
    </row>
    <row r="253" spans="3:3" x14ac:dyDescent="0.2">
      <c r="C253" s="5"/>
    </row>
  </sheetData>
  <mergeCells count="44">
    <mergeCell ref="B147:C147"/>
    <mergeCell ref="B148:C148"/>
    <mergeCell ref="B154:C154"/>
    <mergeCell ref="B150:C150"/>
    <mergeCell ref="B151:C151"/>
    <mergeCell ref="B152:C152"/>
    <mergeCell ref="B153:C153"/>
    <mergeCell ref="B140:C140"/>
    <mergeCell ref="B142:C142"/>
    <mergeCell ref="B144:C144"/>
    <mergeCell ref="B145:C145"/>
    <mergeCell ref="B146:C146"/>
    <mergeCell ref="B141:C141"/>
    <mergeCell ref="B143:C143"/>
    <mergeCell ref="D50:F50"/>
    <mergeCell ref="B50:C50"/>
    <mergeCell ref="B137:C137"/>
    <mergeCell ref="B138:C138"/>
    <mergeCell ref="B139:C139"/>
    <mergeCell ref="B116:C116"/>
    <mergeCell ref="B117:C117"/>
    <mergeCell ref="B119:C119"/>
    <mergeCell ref="B122:C122"/>
    <mergeCell ref="B123:C123"/>
    <mergeCell ref="B124:C124"/>
    <mergeCell ref="B125:C125"/>
    <mergeCell ref="B126:C126"/>
    <mergeCell ref="B127:C127"/>
    <mergeCell ref="B190:C190"/>
    <mergeCell ref="B189:C189"/>
    <mergeCell ref="B188:C188"/>
    <mergeCell ref="B187:C187"/>
    <mergeCell ref="B186:C186"/>
    <mergeCell ref="B181:C181"/>
    <mergeCell ref="B180:C180"/>
    <mergeCell ref="B185:C185"/>
    <mergeCell ref="B184:C184"/>
    <mergeCell ref="B183:C183"/>
    <mergeCell ref="B182:C182"/>
    <mergeCell ref="B178:C178"/>
    <mergeCell ref="B176:C176"/>
    <mergeCell ref="B177:C177"/>
    <mergeCell ref="B174:C174"/>
    <mergeCell ref="B175:C175"/>
  </mergeCells>
  <pageMargins left="0.41" right="0.32" top="0.74803149606299213" bottom="0.74803149606299213" header="0.31496062992125984" footer="0.31496062992125984"/>
  <pageSetup scale="8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Notas 07-15</vt:lpstr>
      <vt:lpstr>'Notas 07-15'!OLE_LINK1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Itsupport</cp:lastModifiedBy>
  <cp:lastPrinted>2025-07-15T15:39:41Z</cp:lastPrinted>
  <dcterms:created xsi:type="dcterms:W3CDTF">2018-07-13T15:52:30Z</dcterms:created>
  <dcterms:modified xsi:type="dcterms:W3CDTF">2025-07-15T15:40:04Z</dcterms:modified>
</cp:coreProperties>
</file>